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760" activeTab="0"/>
  </bookViews>
  <sheets>
    <sheet name="2_VSAFAS_2p" sheetId="1" r:id="rId1"/>
    <sheet name="3_VSAFAS_2p" sheetId="2" r:id="rId2"/>
    <sheet name="20_VSAFAS_4p" sheetId="3" r:id="rId3"/>
  </sheets>
  <externalReferences>
    <externalReference r:id="rId6"/>
    <externalReference r:id="rId7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'2_VSAFAS_2p'!$A$1:$G$102</definedName>
    <definedName name="_xlnm.Print_Area" localSheetId="2">'20_VSAFAS_4p'!$A$1:$M$28</definedName>
    <definedName name="_xlnm.Print_Area" localSheetId="1">'3_VSAFAS_2p'!$A$1:$I$66</definedName>
    <definedName name="_xlnm.Print_Titles" localSheetId="0">'2_VSAFAS_2p'!$19:$19</definedName>
    <definedName name="_xlnm.Print_Titles" localSheetId="2">'20_VSAFAS_4p'!$10:$12</definedName>
    <definedName name="_xlnm.Print_Titles" localSheetId="1">'3_VSAFAS_2p'!$20:$20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calcMode="manual" fullCalcOnLoad="1"/>
</workbook>
</file>

<file path=xl/sharedStrings.xml><?xml version="1.0" encoding="utf-8"?>
<sst xmlns="http://schemas.openxmlformats.org/spreadsheetml/2006/main" count="365" uniqueCount="271">
  <si>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</si>
  <si>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</si>
  <si>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</si>
  <si>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</si>
  <si>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t>Perduota kitiems viešojo sektoriaus subjektams</t>
  </si>
  <si>
    <t>Finansavimo sumų sumažėjimas dėl jų perdavimo ne viešojo sektoriaus subjektams</t>
  </si>
  <si>
    <t>Finansavimo sumos (grąžintos)</t>
  </si>
  <si>
    <t>nepiniginiam turtui įsigyti</t>
  </si>
  <si>
    <t>kitoms išlaidoms kompensuoti</t>
  </si>
  <si>
    <t>Iš kitų šaltinių:</t>
  </si>
  <si>
    <t>Iš viso finansavimo sumų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</si>
  <si>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</si>
  <si>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</si>
  <si>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</si>
  <si>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sumų sumažėjimas dėl jų panaudojimo savo veiklai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</si>
  <si>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</si>
  <si>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</si>
  <si>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</si>
  <si>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</si>
  <si>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</si>
  <si>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</si>
  <si>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</si>
  <si>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</si>
  <si>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</si>
  <si>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</si>
  <si>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</si>
  <si>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</si>
  <si>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</si>
  <si>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</si>
  <si>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(viešojo sektoriaus subjekto, parengusio veiklos rezultatų ataskaitą</t>
  </si>
  <si>
    <t>arba konsoliduotąją veiklos rezultatų ataskaitą,  kodas, adresas)</t>
  </si>
  <si>
    <t>I.1.</t>
  </si>
  <si>
    <t>I.2.</t>
  </si>
  <si>
    <t xml:space="preserve">Iš savivaldybių biudžetų </t>
  </si>
  <si>
    <t>I.3.</t>
  </si>
  <si>
    <t>290665350, BIRUTĖS 44 TRAKAI</t>
  </si>
  <si>
    <t>Direktorius</t>
  </si>
  <si>
    <t>Marian Kuzborski</t>
  </si>
  <si>
    <t>Vyr.buhalterė</t>
  </si>
  <si>
    <t>Valentina Traskovskaja</t>
  </si>
  <si>
    <t>1.1.</t>
  </si>
  <si>
    <t>1.2.</t>
  </si>
  <si>
    <t>3.1.</t>
  </si>
  <si>
    <t>4.1.</t>
  </si>
  <si>
    <t>4.2.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</si>
  <si>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</si>
  <si>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</si>
  <si>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</si>
  <si>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(Žemesniojo lygio viešojo sektoriaus subjektų, išskyrus mokesčių fondus ir išteklių fondus,</t>
  </si>
  <si>
    <t>___________</t>
  </si>
  <si>
    <t xml:space="preserve">(viešojo sektoriaus subjekto vadovas arba jo įgaliotas administracijos vadovas)                    </t>
  </si>
  <si>
    <t xml:space="preserve"> (parašas)</t>
  </si>
  <si>
    <t>Per ataskaitinį laikotarpį</t>
  </si>
  <si>
    <t>Eil. Nr.</t>
  </si>
  <si>
    <t>1.</t>
  </si>
  <si>
    <t>2.</t>
  </si>
  <si>
    <t>2 priedas</t>
  </si>
  <si>
    <t>3.</t>
  </si>
  <si>
    <t>4.</t>
  </si>
  <si>
    <t>5.</t>
  </si>
  <si>
    <t>2-ojo VSAFAS „Finansinės būklės ataskaita“</t>
  </si>
  <si>
    <t>(viešojo sektoriaus subjekto arba viešojo sektoriaus subjektų grupės pavadinimas)</t>
  </si>
  <si>
    <t>FINANSINĖS BŪKLĖS ATASKAITA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</si>
  <si>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</si>
  <si>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</si>
  <si>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</si>
  <si>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</si>
  <si>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</si>
  <si>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</si>
  <si>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</si>
  <si>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</si>
  <si>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</si>
  <si>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</si>
  <si>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</si>
  <si>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</si>
  <si>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</si>
  <si>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</si>
  <si>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</si>
  <si>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</si>
  <si>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</si>
  <si>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</si>
  <si>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</si>
  <si>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</si>
  <si>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</si>
  <si>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</si>
  <si>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</si>
  <si>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</si>
  <si>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</si>
  <si>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</si>
  <si>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</si>
  <si>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</si>
  <si>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</si>
  <si>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</si>
  <si>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</si>
  <si>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</si>
  <si>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</si>
  <si>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</si>
  <si>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</si>
  <si>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</si>
  <si>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</si>
  <si>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</si>
  <si>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</si>
  <si>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</si>
  <si>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</si>
  <si>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</si>
  <si>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</si>
  <si>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</si>
  <si>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</si>
  <si>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</si>
  <si>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</si>
  <si>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</si>
  <si>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</si>
  <si>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</si>
  <si>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</si>
  <si>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</si>
  <si>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</si>
  <si>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</si>
  <si>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</si>
  <si>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</si>
  <si>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</si>
  <si>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</si>
  <si>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</si>
  <si>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</si>
  <si>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</si>
  <si>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</si>
  <si>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</si>
  <si>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</si>
  <si>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</si>
  <si>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</si>
  <si>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</si>
  <si>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</si>
  <si>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</si>
  <si>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</si>
  <si>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</si>
  <si>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</si>
  <si>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</si>
  <si>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</si>
  <si>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</si>
  <si>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</si>
  <si>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</si>
  <si>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</si>
  <si>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</si>
  <si>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</si>
  <si>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</si>
  <si>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</si>
  <si>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</si>
  <si>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</si>
  <si>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</si>
  <si>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</si>
  <si>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</si>
  <si>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</si>
  <si>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</si>
  <si>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</si>
  <si>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</si>
  <si>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</si>
  <si>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</si>
  <si>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</si>
  <si>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</si>
  <si>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</si>
  <si>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</si>
  <si>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</si>
  <si>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</si>
  <si>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</si>
  <si>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</si>
  <si>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</si>
  <si>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</si>
  <si>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</si>
  <si>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</si>
  <si>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</si>
  <si>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</si>
  <si>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</si>
  <si>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</si>
  <si>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</si>
  <si>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</si>
  <si>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</si>
  <si>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</si>
  <si>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</si>
  <si>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</si>
  <si>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</si>
  <si>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</si>
  <si>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</si>
  <si>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</si>
  <si>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</si>
  <si>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</si>
  <si>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</si>
  <si>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</si>
  <si>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</si>
  <si>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 xml:space="preserve">I. </t>
  </si>
  <si>
    <t>3-iojo VSAFAS „Veiklos rezultatų ataskaita“</t>
  </si>
  <si>
    <t>veiklos rezultatų ataskaitos forma)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</si>
  <si>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</si>
  <si>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</si>
  <si>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</si>
  <si>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</si>
  <si>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</si>
  <si>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</si>
  <si>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</si>
  <si>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</si>
  <si>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</si>
  <si>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</si>
  <si>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</si>
  <si>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</si>
  <si>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</si>
  <si>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NUVERTĖJIMO IR NURAŠYTŲ SUMŲ</t>
  </si>
  <si>
    <t>SOCIALINIŲ IŠMOKŲ</t>
  </si>
  <si>
    <t>FINANSAVIMO</t>
  </si>
  <si>
    <t>KITOS</t>
  </si>
  <si>
    <t>PAGRINDINĖS VEIKLOS PERVIRŠIS AR DEFICITAS</t>
  </si>
  <si>
    <t>KITOS VEIKLOS REZULTATAS</t>
  </si>
  <si>
    <t>KITOS VEIKLOS PAJAMOS</t>
  </si>
  <si>
    <t>PERVESTINOS Į BIUDŽETĄ KITOS VEIKLOS PAJAMOS</t>
  </si>
  <si>
    <t>KITOS VEIKLOS SĄNAUDOS</t>
  </si>
  <si>
    <t>FINANSINĖS IR INVESTICINĖS VEIKLOS REZULTATAS</t>
  </si>
  <si>
    <t>APSKAITOS POLITIKOS KEITIMO IR ESMINIŲ APSKAITOS KLAIDŲ TAISYMO ĮTAKA</t>
  </si>
  <si>
    <t>GRYNASIS PERVIRŠIS AR DEFICITAS PRIEŠ NUOSAVYBĖS METODO ĮTAKĄ</t>
  </si>
  <si>
    <t>H.</t>
  </si>
  <si>
    <t>NUOSAVYBĖS METODO ĮTAKA</t>
  </si>
  <si>
    <t>GRYNASIS PERVIRŠIS AR DEFICITAS</t>
  </si>
  <si>
    <t>Iš ES, užsienio valstybių ir tarptautinių organizacijų lėšų</t>
  </si>
  <si>
    <t>I.4.</t>
  </si>
  <si>
    <t>Iš kitų finansavimo šaltinių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</si>
  <si>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</si>
  <si>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</si>
  <si>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</si>
  <si>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</si>
  <si>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</si>
  <si>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</si>
  <si>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</si>
  <si>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</si>
  <si>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</si>
  <si>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</si>
  <si>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</si>
  <si>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</si>
  <si>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</si>
  <si>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</si>
  <si>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</si>
  <si>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</si>
  <si>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</si>
  <si>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IX.</t>
  </si>
  <si>
    <t>SUNAUDOTŲ IR PARDUOTŲ ATSARGŲ SAVIKAINA</t>
  </si>
  <si>
    <t>X.</t>
  </si>
  <si>
    <t>socialinių išmokų</t>
  </si>
  <si>
    <t>XI.</t>
  </si>
  <si>
    <t>nuomos</t>
  </si>
  <si>
    <t>NUOMOS</t>
  </si>
  <si>
    <t>XII.</t>
  </si>
  <si>
    <t>finansavimo</t>
  </si>
  <si>
    <t>XIII.</t>
  </si>
  <si>
    <t>kitų paslaugų</t>
  </si>
  <si>
    <t>KITŲ PASLAUGŲ</t>
  </si>
  <si>
    <t>XIV.</t>
  </si>
  <si>
    <t xml:space="preserve">Kitos </t>
  </si>
  <si>
    <t>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</si>
  <si>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</si>
  <si>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</si>
  <si>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</si>
  <si>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</si>
  <si>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</si>
  <si>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</si>
  <si>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290665350, BIRUTĖS 44, TRAKAI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</si>
  <si>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</si>
  <si>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</si>
  <si>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</si>
  <si>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Pateikimo valiuta ir tikslumas: eurais arba tūkstančiais eurų</t>
  </si>
  <si>
    <r>
      <t xml:space="preserve">Pateikimo valiuta ir tikslumas: eurais </t>
    </r>
    <r>
      <rPr>
        <i/>
        <sz val="11"/>
        <rFont val="TimesNewRoman,Bold"/>
        <family val="0"/>
      </rPr>
      <t>arba tūkstančiais eurų</t>
    </r>
  </si>
  <si>
    <t>TRAKŲ GIMNAZIJA</t>
  </si>
  <si>
    <t>PAGAL 2016 M.birželio 30 D. DUOMENIS</t>
  </si>
  <si>
    <t>TRAKŲ GIMNAZIJA  2016 m. II ketv.</t>
  </si>
  <si>
    <t>2016m. liepos 20d. Nr.VA-2</t>
  </si>
  <si>
    <t>PAGAL 2016 M. birželio mėn. 30 d. DUOMENIS</t>
  </si>
  <si>
    <t>2016m. liepos 20 d. Nr. FB-2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</si>
</sst>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[Red]#,##0.0"/>
    <numFmt numFmtId="186" formatCode="&quot; &quot;#,##0&quot;    &quot;;&quot;-&quot;#,##0&quot;    &quot;;&quot; -    &quot;;&quot; &quot;@&quot; &quot;"/>
    <numFmt numFmtId="187" formatCode="dd&quot;.&quot;mmm"/>
    <numFmt numFmtId="188" formatCode="&quot; &quot;#,##0&quot; &quot;;&quot; (&quot;#,##0&quot;)&quot;;&quot; - &quot;;&quot; &quot;@&quot; &quot;"/>
    <numFmt numFmtId="189" formatCode="&quot; &quot;#,##0.00&quot;    &quot;;&quot;-&quot;#,##0.00&quot;    &quot;;&quot; -&quot;00&quot;    &quot;;&quot; &quot;@&quot; &quot;"/>
    <numFmt numFmtId="190" formatCode="[$-427]yyyy\ &quot;m.&quot;\ mmmm\ d\ &quot;d.&quot;"/>
    <numFmt numFmtId="191" formatCode="0.000"/>
  </numFmts>
  <fonts count="10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TimesNewRoman,Bold"/>
      <family val="0"/>
    </font>
    <font>
      <sz val="11"/>
      <name val="Arial"/>
      <family val="2"/>
    </font>
    <font>
      <b/>
      <sz val="11"/>
      <name val="TimesNewRoman,Bold"/>
      <family val="0"/>
    </font>
    <font>
      <b/>
      <sz val="11"/>
      <name val="Arial"/>
      <family val="2"/>
    </font>
    <font>
      <i/>
      <sz val="11"/>
      <name val="TimesNewRoman,Bold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1"/>
      <name val="Arial"/>
      <family val="2"/>
    </font>
    <font>
      <u val="single"/>
      <sz val="11"/>
      <name val="TimesNewRoman,Bold"/>
      <family val="0"/>
    </font>
    <font>
      <u val="single"/>
      <sz val="11"/>
      <name val="Times New Roman"/>
      <family val="1"/>
    </font>
    <font>
      <u val="single"/>
      <sz val="12"/>
      <name val="TimesNewRoman,Bold"/>
      <family val="0"/>
    </font>
    <font>
      <b/>
      <i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1" applyNumberFormat="0" applyFill="0" applyAlignment="0" applyProtection="0"/>
    <xf numFmtId="0" fontId="89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0" borderId="3" applyNumberFormat="0" applyFill="0" applyAlignment="0" applyProtection="0"/>
    <xf numFmtId="0" fontId="91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92" fillId="33" borderId="0" applyNumberFormat="0" applyBorder="0" applyAlignment="0" applyProtection="0"/>
    <xf numFmtId="0" fontId="24" fillId="34" borderId="0" applyNumberForma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5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24" fillId="40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1" fillId="42" borderId="0" applyNumberFormat="0" applyFont="0" applyBorder="0" applyAlignment="0" applyProtection="0"/>
    <xf numFmtId="0" fontId="42" fillId="43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4" borderId="0" applyNumberFormat="0" applyBorder="0" applyAlignment="0" applyProtection="0"/>
    <xf numFmtId="0" fontId="24" fillId="45" borderId="0" applyNumberForma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6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24" fillId="25" borderId="0" applyNumberForma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41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1" fillId="50" borderId="0" applyNumberFormat="0" applyFont="0" applyBorder="0" applyAlignment="0" applyProtection="0"/>
    <xf numFmtId="0" fontId="42" fillId="42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24" fillId="26" borderId="0" applyNumberForma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3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1" fillId="54" borderId="0" applyNumberFormat="0" applyFon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55" borderId="0" applyNumberFormat="0" applyBorder="0" applyAlignment="0" applyProtection="0"/>
    <xf numFmtId="0" fontId="24" fillId="56" borderId="0" applyNumberForma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57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1" fillId="36" borderId="0" applyNumberFormat="0" applyFon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9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4" fillId="57" borderId="0" applyNumberFormat="0" applyBorder="0" applyAlignment="0" applyProtection="0"/>
    <xf numFmtId="0" fontId="43" fillId="43" borderId="0" applyNumberFormat="0" applyBorder="0" applyAlignment="0" applyProtection="0"/>
    <xf numFmtId="0" fontId="94" fillId="60" borderId="0" applyNumberFormat="0" applyBorder="0" applyAlignment="0" applyProtection="0"/>
    <xf numFmtId="0" fontId="26" fillId="61" borderId="4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6" fillId="62" borderId="5" applyNumberFormat="0" applyAlignment="0" applyProtection="0"/>
    <xf numFmtId="0" fontId="45" fillId="36" borderId="4" applyNumberFormat="0" applyAlignment="0" applyProtection="0"/>
    <xf numFmtId="0" fontId="27" fillId="63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1" borderId="6" applyNumberFormat="0" applyAlignment="0" applyProtection="0"/>
    <xf numFmtId="0" fontId="47" fillId="50" borderId="6" applyNumberFormat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189" fontId="4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5" fillId="64" borderId="0" applyNumberFormat="0" applyBorder="0" applyAlignment="0" applyProtection="0"/>
    <xf numFmtId="0" fontId="29" fillId="4" borderId="0" applyNumberForma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1" fillId="47" borderId="0" applyNumberFormat="0" applyFont="0" applyBorder="0" applyAlignment="0" applyProtection="0"/>
    <xf numFmtId="0" fontId="49" fillId="65" borderId="0" applyNumberFormat="0" applyBorder="0" applyAlignment="0" applyProtection="0"/>
    <xf numFmtId="0" fontId="3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0" fillId="0" borderId="7" applyNumberFormat="0" applyFill="0" applyAlignment="0" applyProtection="0"/>
    <xf numFmtId="0" fontId="31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2" fillId="0" borderId="9" applyNumberFormat="0" applyFill="0" applyAlignment="0" applyProtection="0"/>
    <xf numFmtId="0" fontId="32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5" fillId="0" borderId="12" applyNumberFormat="0" applyFill="0" applyAlignment="0" applyProtection="0"/>
    <xf numFmtId="0" fontId="54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3" fillId="7" borderId="4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9" fillId="36" borderId="5" applyNumberFormat="0" applyAlignment="0" applyProtection="0"/>
    <xf numFmtId="0" fontId="58" fillId="66" borderId="4" applyNumberFormat="0" applyAlignment="0" applyProtection="0"/>
    <xf numFmtId="0" fontId="96" fillId="0" borderId="0" applyNumberFormat="0" applyFill="0" applyBorder="0" applyAlignment="0" applyProtection="0"/>
    <xf numFmtId="0" fontId="97" fillId="67" borderId="13" applyNumberFormat="0" applyAlignment="0" applyProtection="0"/>
    <xf numFmtId="0" fontId="98" fillId="68" borderId="1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15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60" fillId="0" borderId="15" applyNumberFormat="0" applyFill="0" applyAlignment="0" applyProtection="0"/>
    <xf numFmtId="0" fontId="35" fillId="6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61" fillId="70" borderId="0" applyNumberFormat="0" applyBorder="0" applyAlignment="0" applyProtection="0"/>
    <xf numFmtId="0" fontId="99" fillId="71" borderId="0" applyNumberFormat="0" applyBorder="0" applyAlignment="0" applyProtection="0"/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6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23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Fill="0" applyBorder="0" applyAlignment="0" applyProtection="0"/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9" fillId="72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Font="0" applyBorder="0" applyProtection="0">
      <alignment/>
    </xf>
    <xf numFmtId="0" fontId="41" fillId="0" borderId="0">
      <alignment/>
      <protection/>
    </xf>
    <xf numFmtId="0" fontId="41" fillId="0" borderId="0" applyNumberFormat="0" applyFont="0" applyBorder="0" applyProtection="0">
      <alignment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 applyNumberFormat="0" applyBorder="0" applyProtection="0">
      <alignment/>
    </xf>
    <xf numFmtId="0" fontId="23" fillId="0" borderId="0">
      <alignment/>
      <protection/>
    </xf>
    <xf numFmtId="0" fontId="23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23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 applyNumberFormat="0" applyBorder="0" applyProtection="0">
      <alignment/>
    </xf>
    <xf numFmtId="0" fontId="41" fillId="0" borderId="0">
      <alignment/>
      <protection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62" fillId="46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73" borderId="17" applyNumberFormat="0" applyFont="0" applyAlignment="0" applyProtection="0"/>
    <xf numFmtId="0" fontId="41" fillId="57" borderId="17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5" applyNumberFormat="0" applyFont="0" applyAlignment="0" applyProtection="0"/>
    <xf numFmtId="0" fontId="41" fillId="57" borderId="17" applyNumberFormat="0" applyFont="0" applyAlignment="0" applyProtection="0"/>
    <xf numFmtId="0" fontId="36" fillId="61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62" borderId="18" applyNumberFormat="0" applyAlignment="0" applyProtection="0"/>
    <xf numFmtId="0" fontId="64" fillId="36" borderId="18" applyNumberFormat="0" applyAlignment="0" applyProtection="0"/>
    <xf numFmtId="0" fontId="23" fillId="0" borderId="0" applyNumberFormat="0" applyBorder="0" applyProtection="0">
      <alignment/>
    </xf>
    <xf numFmtId="0" fontId="92" fillId="74" borderId="0" applyNumberFormat="0" applyBorder="0" applyAlignment="0" applyProtection="0"/>
    <xf numFmtId="0" fontId="92" fillId="75" borderId="0" applyNumberFormat="0" applyBorder="0" applyAlignment="0" applyProtection="0"/>
    <xf numFmtId="0" fontId="92" fillId="76" borderId="0" applyNumberFormat="0" applyBorder="0" applyAlignment="0" applyProtection="0"/>
    <xf numFmtId="0" fontId="92" fillId="77" borderId="0" applyNumberFormat="0" applyBorder="0" applyAlignment="0" applyProtection="0"/>
    <xf numFmtId="0" fontId="92" fillId="78" borderId="0" applyNumberFormat="0" applyBorder="0" applyAlignment="0" applyProtection="0"/>
    <xf numFmtId="0" fontId="92" fillId="79" borderId="0" applyNumberFormat="0" applyBorder="0" applyAlignment="0" applyProtection="0"/>
    <xf numFmtId="0" fontId="0" fillId="80" borderId="19" applyNumberFormat="0" applyFont="0" applyAlignment="0" applyProtection="0"/>
    <xf numFmtId="0" fontId="10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62" fillId="70" borderId="5" applyProtection="0">
      <alignment vertical="center"/>
    </xf>
    <xf numFmtId="4" fontId="62" fillId="70" borderId="5" applyProtection="0">
      <alignment vertical="center"/>
    </xf>
    <xf numFmtId="4" fontId="65" fillId="70" borderId="5" applyProtection="0">
      <alignment vertical="center"/>
    </xf>
    <xf numFmtId="4" fontId="62" fillId="70" borderId="5" applyProtection="0">
      <alignment horizontal="left" vertical="center"/>
    </xf>
    <xf numFmtId="4" fontId="62" fillId="70" borderId="5" applyProtection="0">
      <alignment horizontal="left" vertical="center"/>
    </xf>
    <xf numFmtId="0" fontId="66" fillId="70" borderId="20" applyNumberFormat="0" applyProtection="0">
      <alignment horizontal="left" vertical="top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4" fontId="62" fillId="43" borderId="5" applyProtection="0">
      <alignment horizontal="right" vertical="center"/>
    </xf>
    <xf numFmtId="4" fontId="62" fillId="43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81" borderId="5" applyProtection="0">
      <alignment horizontal="right" vertical="center"/>
    </xf>
    <xf numFmtId="4" fontId="62" fillId="44" borderId="21" applyProtection="0">
      <alignment horizontal="right" vertical="center"/>
    </xf>
    <xf numFmtId="4" fontId="62" fillId="44" borderId="21" applyProtection="0">
      <alignment horizontal="right" vertical="center"/>
    </xf>
    <xf numFmtId="4" fontId="62" fillId="58" borderId="5" applyProtection="0">
      <alignment horizontal="right" vertical="center"/>
    </xf>
    <xf numFmtId="4" fontId="62" fillId="58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82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5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9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8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47" borderId="5" applyProtection="0">
      <alignment horizontal="right" vertical="center"/>
    </xf>
    <xf numFmtId="4" fontId="62" fillId="0" borderId="21" applyFill="0" applyProtection="0">
      <alignment horizontal="left" vertical="center"/>
    </xf>
    <xf numFmtId="4" fontId="62" fillId="0" borderId="21" applyFill="0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23" fillId="54" borderId="21" applyProtection="0">
      <alignment horizontal="left" vertical="center" indent="1"/>
    </xf>
    <xf numFmtId="4" fontId="62" fillId="42" borderId="5" applyProtection="0">
      <alignment horizontal="right" vertical="center"/>
    </xf>
    <xf numFmtId="4" fontId="62" fillId="42" borderId="5" applyProtection="0">
      <alignment horizontal="right" vertical="center"/>
    </xf>
    <xf numFmtId="4" fontId="62" fillId="53" borderId="21" applyProtection="0">
      <alignment horizontal="left" vertical="center"/>
    </xf>
    <xf numFmtId="4" fontId="62" fillId="53" borderId="21" applyProtection="0">
      <alignment horizontal="left" vertical="center"/>
    </xf>
    <xf numFmtId="4" fontId="62" fillId="42" borderId="21" applyProtection="0">
      <alignment horizontal="left" vertical="center"/>
    </xf>
    <xf numFmtId="4" fontId="62" fillId="42" borderId="21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36" borderId="5" applyNumberFormat="0" applyProtection="0">
      <alignment horizontal="left" vertical="center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54" borderId="20" applyNumberFormat="0" applyProtection="0">
      <alignment horizontal="left" vertical="top"/>
    </xf>
    <xf numFmtId="0" fontId="62" fillId="83" borderId="5" applyNumberFormat="0" applyProtection="0">
      <alignment horizontal="left" vertical="center"/>
    </xf>
    <xf numFmtId="0" fontId="62" fillId="83" borderId="5" applyNumberFormat="0" applyProtection="0">
      <alignment horizontal="left" vertical="center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42" borderId="20" applyNumberFormat="0" applyProtection="0">
      <alignment horizontal="left" vertical="top"/>
    </xf>
    <xf numFmtId="0" fontId="62" fillId="84" borderId="5" applyNumberFormat="0" applyProtection="0">
      <alignment horizontal="left" vertical="center"/>
    </xf>
    <xf numFmtId="0" fontId="62" fillId="84" borderId="5" applyNumberFormat="0" applyProtection="0">
      <alignment horizontal="left" vertical="center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84" borderId="20" applyNumberFormat="0" applyProtection="0">
      <alignment horizontal="left" vertical="top"/>
    </xf>
    <xf numFmtId="0" fontId="62" fillId="53" borderId="5" applyNumberFormat="0" applyProtection="0">
      <alignment horizontal="left" vertical="center"/>
    </xf>
    <xf numFmtId="0" fontId="62" fillId="53" borderId="5" applyNumberFormat="0" applyProtection="0">
      <alignment horizontal="left" vertical="center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53" borderId="20" applyNumberFormat="0" applyProtection="0">
      <alignment horizontal="left" vertical="top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2" fillId="85" borderId="22" applyNumberFormat="0">
      <alignment/>
      <protection locked="0"/>
    </xf>
    <xf numFmtId="0" fontId="66" fillId="54" borderId="0" applyNumberFormat="0" applyBorder="0" applyProtection="0">
      <alignment/>
    </xf>
    <xf numFmtId="4" fontId="62" fillId="57" borderId="20" applyProtection="0">
      <alignment vertical="center"/>
    </xf>
    <xf numFmtId="4" fontId="65" fillId="57" borderId="21" applyProtection="0">
      <alignment vertical="center"/>
    </xf>
    <xf numFmtId="4" fontId="62" fillId="36" borderId="20" applyProtection="0">
      <alignment horizontal="left" vertical="center"/>
    </xf>
    <xf numFmtId="0" fontId="62" fillId="57" borderId="20" applyNumberFormat="0" applyProtection="0">
      <alignment horizontal="left" vertical="top"/>
    </xf>
    <xf numFmtId="4" fontId="62" fillId="0" borderId="5" applyProtection="0">
      <alignment horizontal="right" vertical="center"/>
    </xf>
    <xf numFmtId="4" fontId="62" fillId="0" borderId="5" applyProtection="0">
      <alignment horizontal="right" vertical="center"/>
    </xf>
    <xf numFmtId="4" fontId="65" fillId="85" borderId="5" applyProtection="0">
      <alignment horizontal="right" vertical="center"/>
    </xf>
    <xf numFmtId="4" fontId="62" fillId="55" borderId="5" applyProtection="0">
      <alignment horizontal="left" vertical="center"/>
    </xf>
    <xf numFmtId="4" fontId="62" fillId="55" borderId="5" applyProtection="0">
      <alignment horizontal="left" vertical="center"/>
    </xf>
    <xf numFmtId="0" fontId="62" fillId="42" borderId="20" applyNumberFormat="0" applyProtection="0">
      <alignment horizontal="left" vertical="top"/>
    </xf>
    <xf numFmtId="4" fontId="67" fillId="62" borderId="21" applyProtection="0">
      <alignment horizontal="left" vertical="center"/>
    </xf>
    <xf numFmtId="0" fontId="62" fillId="86" borderId="21" applyNumberFormat="0" applyProtection="0">
      <alignment/>
    </xf>
    <xf numFmtId="0" fontId="62" fillId="86" borderId="21" applyNumberFormat="0" applyProtection="0">
      <alignment/>
    </xf>
    <xf numFmtId="4" fontId="68" fillId="85" borderId="5" applyProtection="0">
      <alignment horizontal="right" vertical="center"/>
    </xf>
    <xf numFmtId="0" fontId="69" fillId="0" borderId="0" applyNumberFormat="0" applyFill="0" applyBorder="0" applyAlignment="0" applyProtection="0"/>
    <xf numFmtId="0" fontId="101" fillId="67" borderId="14" applyNumberFormat="0" applyAlignment="0" applyProtection="0"/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70" fillId="0" borderId="21" applyNumberFormat="0" applyProtection="0">
      <alignment/>
    </xf>
    <xf numFmtId="0" fontId="22" fillId="0" borderId="0">
      <alignment/>
      <protection/>
    </xf>
    <xf numFmtId="0" fontId="102" fillId="0" borderId="23" applyNumberFormat="0" applyFill="0" applyAlignment="0" applyProtection="0"/>
    <xf numFmtId="0" fontId="103" fillId="0" borderId="24" applyNumberFormat="0" applyFill="0" applyAlignment="0" applyProtection="0"/>
    <xf numFmtId="49" fontId="71" fillId="36" borderId="0" applyBorder="0" applyProtection="0">
      <alignment vertical="top" wrapText="1"/>
    </xf>
    <xf numFmtId="0" fontId="104" fillId="87" borderId="25" applyNumberFormat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46" borderId="0" applyNumberFormat="0" applyBorder="0" applyProtection="0">
      <alignment/>
    </xf>
  </cellStyleXfs>
  <cellXfs count="233">
    <xf numFmtId="0" fontId="0" fillId="0" borderId="0" xfId="0" applyAlignment="1">
      <alignment/>
    </xf>
    <xf numFmtId="0" fontId="4" fillId="88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/>
    </xf>
    <xf numFmtId="0" fontId="3" fillId="88" borderId="29" xfId="0" applyFont="1" applyFill="1" applyBorder="1" applyAlignment="1">
      <alignment horizontal="center" vertical="center" wrapText="1"/>
    </xf>
    <xf numFmtId="0" fontId="3" fillId="88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/>
    </xf>
    <xf numFmtId="0" fontId="3" fillId="88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89" borderId="0" xfId="0" applyFont="1" applyFill="1" applyAlignment="1">
      <alignment vertical="center" wrapText="1"/>
    </xf>
    <xf numFmtId="0" fontId="3" fillId="88" borderId="0" xfId="0" applyFont="1" applyFill="1" applyBorder="1" applyAlignment="1">
      <alignment vertical="center"/>
    </xf>
    <xf numFmtId="0" fontId="3" fillId="88" borderId="0" xfId="0" applyFont="1" applyFill="1" applyBorder="1" applyAlignment="1">
      <alignment vertical="center" wrapText="1"/>
    </xf>
    <xf numFmtId="0" fontId="3" fillId="88" borderId="0" xfId="0" applyFont="1" applyFill="1" applyAlignment="1">
      <alignment vertical="center"/>
    </xf>
    <xf numFmtId="0" fontId="3" fillId="88" borderId="0" xfId="0" applyFont="1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3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49" fontId="4" fillId="88" borderId="29" xfId="0" applyNumberFormat="1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center" vertical="center" wrapText="1"/>
    </xf>
    <xf numFmtId="0" fontId="4" fillId="88" borderId="28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/>
    </xf>
    <xf numFmtId="0" fontId="4" fillId="88" borderId="29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center" vertical="center" wrapText="1"/>
    </xf>
    <xf numFmtId="0" fontId="3" fillId="88" borderId="31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/>
    </xf>
    <xf numFmtId="0" fontId="8" fillId="88" borderId="32" xfId="0" applyFont="1" applyFill="1" applyBorder="1" applyAlignment="1">
      <alignment horizontal="left" vertical="center" wrapText="1"/>
    </xf>
    <xf numFmtId="0" fontId="3" fillId="88" borderId="34" xfId="0" applyFont="1" applyFill="1" applyBorder="1" applyAlignment="1">
      <alignment horizontal="left" vertical="center" wrapText="1"/>
    </xf>
    <xf numFmtId="16" fontId="3" fillId="88" borderId="30" xfId="0" applyNumberFormat="1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>
      <alignment horizontal="left" vertical="center" wrapText="1"/>
    </xf>
    <xf numFmtId="49" fontId="3" fillId="88" borderId="29" xfId="0" applyNumberFormat="1" applyFont="1" applyFill="1" applyBorder="1" applyAlignment="1">
      <alignment horizontal="center" vertical="center" wrapText="1"/>
    </xf>
    <xf numFmtId="0" fontId="3" fillId="88" borderId="30" xfId="0" applyFont="1" applyFill="1" applyBorder="1" applyAlignment="1">
      <alignment horizontal="left" vertical="center"/>
    </xf>
    <xf numFmtId="0" fontId="3" fillId="88" borderId="35" xfId="0" applyFont="1" applyFill="1" applyBorder="1" applyAlignment="1">
      <alignment horizontal="center" vertical="center" wrapText="1"/>
    </xf>
    <xf numFmtId="0" fontId="3" fillId="88" borderId="37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/>
    </xf>
    <xf numFmtId="0" fontId="3" fillId="88" borderId="38" xfId="0" applyFont="1" applyFill="1" applyBorder="1" applyAlignment="1">
      <alignment horizontal="left" vertical="center" wrapText="1"/>
    </xf>
    <xf numFmtId="0" fontId="3" fillId="88" borderId="28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 quotePrefix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/>
    </xf>
    <xf numFmtId="16" fontId="3" fillId="0" borderId="28" xfId="0" applyNumberFormat="1" applyFont="1" applyFill="1" applyBorder="1" applyAlignment="1">
      <alignment horizontal="left" vertical="center"/>
    </xf>
    <xf numFmtId="0" fontId="3" fillId="88" borderId="28" xfId="0" applyFont="1" applyFill="1" applyBorder="1" applyAlignment="1" quotePrefix="1">
      <alignment horizontal="left" vertical="center" wrapText="1"/>
    </xf>
    <xf numFmtId="0" fontId="4" fillId="88" borderId="28" xfId="0" applyFont="1" applyFill="1" applyBorder="1" applyAlignment="1">
      <alignment horizontal="left" vertical="center" wrapText="1"/>
    </xf>
    <xf numFmtId="0" fontId="3" fillId="88" borderId="35" xfId="0" applyFont="1" applyFill="1" applyBorder="1" applyAlignment="1">
      <alignment horizontal="left" vertical="center" wrapText="1"/>
    </xf>
    <xf numFmtId="0" fontId="3" fillId="88" borderId="32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left" vertical="center" wrapText="1"/>
    </xf>
    <xf numFmtId="0" fontId="8" fillId="88" borderId="29" xfId="0" applyFont="1" applyFill="1" applyBorder="1" applyAlignment="1">
      <alignment horizontal="left" vertical="center"/>
    </xf>
    <xf numFmtId="0" fontId="8" fillId="88" borderId="30" xfId="0" applyFont="1" applyFill="1" applyBorder="1" applyAlignment="1">
      <alignment horizontal="left" vertical="center" wrapText="1"/>
    </xf>
    <xf numFmtId="16" fontId="3" fillId="88" borderId="28" xfId="0" applyNumberFormat="1" applyFont="1" applyFill="1" applyBorder="1" applyAlignment="1" quotePrefix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88" borderId="3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3" fillId="88" borderId="34" xfId="0" applyFont="1" applyFill="1" applyBorder="1" applyAlignment="1" quotePrefix="1">
      <alignment horizontal="left" vertical="center" wrapText="1"/>
    </xf>
    <xf numFmtId="0" fontId="3" fillId="88" borderId="3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 wrapText="1"/>
    </xf>
    <xf numFmtId="0" fontId="4" fillId="88" borderId="35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/>
    </xf>
    <xf numFmtId="0" fontId="4" fillId="88" borderId="36" xfId="0" applyFont="1" applyFill="1" applyBorder="1" applyAlignment="1">
      <alignment horizontal="left" vertical="center" wrapText="1"/>
    </xf>
    <xf numFmtId="0" fontId="4" fillId="88" borderId="30" xfId="0" applyFont="1" applyFill="1" applyBorder="1" applyAlignment="1">
      <alignment horizontal="left" vertical="center" wrapText="1"/>
    </xf>
    <xf numFmtId="0" fontId="4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left" vertical="center" wrapText="1"/>
    </xf>
    <xf numFmtId="0" fontId="3" fillId="8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987" applyAlignment="1">
      <alignment vertical="center"/>
      <protection/>
    </xf>
    <xf numFmtId="0" fontId="4" fillId="0" borderId="0" xfId="987" applyFont="1" applyAlignment="1">
      <alignment vertical="center"/>
      <protection/>
    </xf>
    <xf numFmtId="0" fontId="13" fillId="0" borderId="0" xfId="987" applyFont="1" applyAlignment="1">
      <alignment vertical="center"/>
      <protection/>
    </xf>
    <xf numFmtId="0" fontId="2" fillId="0" borderId="0" xfId="987" applyFont="1" applyAlignment="1">
      <alignment vertical="center"/>
      <protection/>
    </xf>
    <xf numFmtId="0" fontId="15" fillId="0" borderId="0" xfId="987" applyFont="1" applyAlignment="1">
      <alignment horizontal="center" vertical="center"/>
      <protection/>
    </xf>
    <xf numFmtId="0" fontId="16" fillId="0" borderId="0" xfId="987" applyFont="1" applyAlignment="1">
      <alignment vertical="center"/>
      <protection/>
    </xf>
    <xf numFmtId="0" fontId="1" fillId="0" borderId="28" xfId="987" applyFont="1" applyBorder="1" applyAlignment="1">
      <alignment horizontal="center" vertical="center" wrapText="1"/>
      <protection/>
    </xf>
    <xf numFmtId="0" fontId="20" fillId="0" borderId="28" xfId="987" applyFont="1" applyBorder="1" applyAlignment="1">
      <alignment vertical="center"/>
      <protection/>
    </xf>
    <xf numFmtId="0" fontId="1" fillId="0" borderId="28" xfId="987" applyFont="1" applyBorder="1" applyAlignment="1">
      <alignment vertical="center" wrapText="1"/>
      <protection/>
    </xf>
    <xf numFmtId="0" fontId="2" fillId="0" borderId="28" xfId="987" applyFont="1" applyBorder="1" applyAlignment="1">
      <alignment vertical="center"/>
      <protection/>
    </xf>
    <xf numFmtId="0" fontId="2" fillId="0" borderId="28" xfId="987" applyFont="1" applyBorder="1" applyAlignment="1">
      <alignment vertical="center" wrapText="1"/>
      <protection/>
    </xf>
    <xf numFmtId="0" fontId="1" fillId="0" borderId="28" xfId="987" applyFont="1" applyBorder="1" applyAlignment="1">
      <alignment vertical="center"/>
      <protection/>
    </xf>
    <xf numFmtId="0" fontId="1" fillId="0" borderId="28" xfId="987" applyFont="1" applyBorder="1" applyAlignment="1">
      <alignment horizontal="left" vertical="center"/>
      <protection/>
    </xf>
    <xf numFmtId="0" fontId="3" fillId="0" borderId="0" xfId="987" applyFont="1" applyAlignment="1">
      <alignment vertical="center" wrapText="1"/>
      <protection/>
    </xf>
    <xf numFmtId="0" fontId="2" fillId="0" borderId="0" xfId="987" applyFont="1" applyBorder="1" applyAlignment="1">
      <alignment horizontal="left" vertical="center" wrapText="1"/>
      <protection/>
    </xf>
    <xf numFmtId="0" fontId="3" fillId="0" borderId="0" xfId="987" applyFont="1" applyBorder="1" applyAlignment="1">
      <alignment horizontal="left" vertical="top" wrapText="1"/>
      <protection/>
    </xf>
    <xf numFmtId="0" fontId="3" fillId="0" borderId="0" xfId="987" applyFont="1" applyBorder="1" applyAlignment="1">
      <alignment horizontal="center" vertical="top" wrapText="1"/>
      <protection/>
    </xf>
    <xf numFmtId="0" fontId="3" fillId="0" borderId="0" xfId="987" applyFont="1" applyAlignment="1">
      <alignment horizontal="center" vertical="top" wrapText="1"/>
      <protection/>
    </xf>
    <xf numFmtId="0" fontId="3" fillId="0" borderId="0" xfId="987" applyFont="1" applyFill="1" applyBorder="1" applyAlignment="1">
      <alignment horizontal="center" vertical="top" wrapText="1"/>
      <protection/>
    </xf>
    <xf numFmtId="0" fontId="2" fillId="0" borderId="0" xfId="987" applyFont="1" applyAlignment="1">
      <alignment horizontal="left" vertical="center"/>
      <protection/>
    </xf>
    <xf numFmtId="0" fontId="0" fillId="0" borderId="0" xfId="987" applyAlignment="1">
      <alignment vertical="center" wrapText="1"/>
      <protection/>
    </xf>
    <xf numFmtId="0" fontId="21" fillId="0" borderId="28" xfId="987" applyFont="1" applyBorder="1" applyAlignment="1">
      <alignment vertical="center"/>
      <protection/>
    </xf>
    <xf numFmtId="0" fontId="2" fillId="0" borderId="28" xfId="987" applyFont="1" applyBorder="1" applyAlignment="1">
      <alignment horizontal="left" vertical="center"/>
      <protection/>
    </xf>
    <xf numFmtId="0" fontId="0" fillId="0" borderId="0" xfId="987" applyBorder="1" applyAlignment="1">
      <alignment vertical="center"/>
      <protection/>
    </xf>
    <xf numFmtId="0" fontId="3" fillId="0" borderId="0" xfId="987" applyFont="1" applyFill="1" applyBorder="1" applyAlignment="1">
      <alignment horizontal="left" vertical="center" wrapText="1"/>
      <protection/>
    </xf>
    <xf numFmtId="0" fontId="13" fillId="0" borderId="0" xfId="986" applyFont="1" applyAlignment="1">
      <alignment vertical="center"/>
      <protection/>
    </xf>
    <xf numFmtId="0" fontId="40" fillId="0" borderId="28" xfId="986" applyFont="1" applyBorder="1" applyAlignment="1">
      <alignment horizontal="center" vertical="center" wrapText="1"/>
      <protection/>
    </xf>
    <xf numFmtId="0" fontId="40" fillId="0" borderId="28" xfId="986" applyFont="1" applyFill="1" applyBorder="1" applyAlignment="1">
      <alignment horizontal="center" vertical="center" wrapText="1"/>
      <protection/>
    </xf>
    <xf numFmtId="0" fontId="13" fillId="0" borderId="28" xfId="986" applyFont="1" applyBorder="1" applyAlignment="1">
      <alignment horizontal="center" vertical="center" wrapText="1"/>
      <protection/>
    </xf>
    <xf numFmtId="0" fontId="13" fillId="0" borderId="28" xfId="986" applyFont="1" applyBorder="1" applyAlignment="1">
      <alignment horizontal="left" vertical="center" wrapText="1"/>
      <protection/>
    </xf>
    <xf numFmtId="0" fontId="13" fillId="0" borderId="0" xfId="986" applyFont="1" applyFill="1" applyAlignment="1">
      <alignment vertical="center"/>
      <protection/>
    </xf>
    <xf numFmtId="0" fontId="13" fillId="0" borderId="0" xfId="986" applyFont="1" applyAlignment="1">
      <alignment horizontal="center" vertical="center"/>
      <protection/>
    </xf>
    <xf numFmtId="0" fontId="40" fillId="0" borderId="0" xfId="986" applyFont="1" applyAlignment="1">
      <alignment vertical="center"/>
      <protection/>
    </xf>
    <xf numFmtId="0" fontId="40" fillId="0" borderId="0" xfId="986" applyFont="1" applyAlignment="1">
      <alignment horizontal="center" vertical="center" wrapText="1"/>
      <protection/>
    </xf>
    <xf numFmtId="0" fontId="40" fillId="0" borderId="34" xfId="986" applyFont="1" applyFill="1" applyBorder="1" applyAlignment="1">
      <alignment horizontal="center" vertical="center" wrapText="1"/>
      <protection/>
    </xf>
    <xf numFmtId="0" fontId="3" fillId="0" borderId="28" xfId="986" applyFont="1" applyBorder="1" applyAlignment="1">
      <alignment horizontal="center" vertical="center" wrapText="1"/>
      <protection/>
    </xf>
    <xf numFmtId="0" fontId="3" fillId="0" borderId="28" xfId="986" applyFont="1" applyFill="1" applyBorder="1" applyAlignment="1">
      <alignment horizontal="center" vertical="center" wrapText="1"/>
      <protection/>
    </xf>
    <xf numFmtId="0" fontId="3" fillId="0" borderId="35" xfId="986" applyNumberFormat="1" applyFont="1" applyFill="1" applyBorder="1" applyAlignment="1">
      <alignment horizontal="center" vertical="center" wrapText="1"/>
      <protection/>
    </xf>
    <xf numFmtId="0" fontId="40" fillId="0" borderId="28" xfId="986" applyFont="1" applyBorder="1" applyAlignment="1">
      <alignment horizontal="left" vertical="center" wrapText="1"/>
      <protection/>
    </xf>
    <xf numFmtId="2" fontId="3" fillId="88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/>
    </xf>
    <xf numFmtId="2" fontId="3" fillId="88" borderId="35" xfId="0" applyNumberFormat="1" applyFont="1" applyFill="1" applyBorder="1" applyAlignment="1">
      <alignment horizontal="center" vertical="center" wrapText="1"/>
    </xf>
    <xf numFmtId="2" fontId="2" fillId="0" borderId="28" xfId="987" applyNumberFormat="1" applyFont="1" applyBorder="1" applyAlignment="1">
      <alignment horizontal="center" vertical="center"/>
      <protection/>
    </xf>
    <xf numFmtId="2" fontId="2" fillId="0" borderId="28" xfId="987" applyNumberFormat="1" applyFont="1" applyBorder="1" applyAlignment="1">
      <alignment horizontal="center" vertical="center" wrapText="1"/>
      <protection/>
    </xf>
    <xf numFmtId="2" fontId="13" fillId="0" borderId="28" xfId="986" applyNumberFormat="1" applyFont="1" applyBorder="1" applyAlignment="1">
      <alignment horizontal="center" vertical="center" wrapText="1"/>
      <protection/>
    </xf>
    <xf numFmtId="2" fontId="40" fillId="0" borderId="28" xfId="986" applyNumberFormat="1" applyFont="1" applyBorder="1" applyAlignment="1">
      <alignment horizontal="center" vertical="center" wrapText="1"/>
      <protection/>
    </xf>
    <xf numFmtId="2" fontId="4" fillId="88" borderId="28" xfId="0" applyNumberFormat="1" applyFont="1" applyFill="1" applyBorder="1" applyAlignment="1">
      <alignment horizontal="center" vertical="center" wrapText="1"/>
    </xf>
    <xf numFmtId="2" fontId="7" fillId="88" borderId="28" xfId="0" applyNumberFormat="1" applyFont="1" applyFill="1" applyBorder="1" applyAlignment="1">
      <alignment horizontal="center" vertical="center" wrapText="1"/>
    </xf>
    <xf numFmtId="14" fontId="13" fillId="0" borderId="0" xfId="986" applyNumberFormat="1" applyFont="1" applyAlignment="1">
      <alignment vertical="center"/>
      <protection/>
    </xf>
    <xf numFmtId="2" fontId="1" fillId="0" borderId="28" xfId="987" applyNumberFormat="1" applyFont="1" applyBorder="1" applyAlignment="1">
      <alignment horizontal="center" vertical="center"/>
      <protection/>
    </xf>
    <xf numFmtId="2" fontId="3" fillId="88" borderId="28" xfId="0" applyNumberFormat="1" applyFont="1" applyFill="1" applyBorder="1" applyAlignment="1">
      <alignment horizontal="center" vertical="center"/>
    </xf>
    <xf numFmtId="2" fontId="2" fillId="88" borderId="28" xfId="987" applyNumberFormat="1" applyFont="1" applyFill="1" applyBorder="1" applyAlignment="1">
      <alignment horizontal="center" vertical="center"/>
      <protection/>
    </xf>
    <xf numFmtId="2" fontId="2" fillId="0" borderId="0" xfId="987" applyNumberFormat="1" applyFont="1" applyAlignment="1">
      <alignment horizontal="center" vertical="center"/>
      <protection/>
    </xf>
    <xf numFmtId="0" fontId="80" fillId="0" borderId="0" xfId="986" applyFont="1" applyAlignment="1">
      <alignment vertical="center"/>
      <protection/>
    </xf>
    <xf numFmtId="2" fontId="82" fillId="0" borderId="28" xfId="987" applyNumberFormat="1" applyFont="1" applyBorder="1" applyAlignment="1">
      <alignment horizontal="center" vertical="center"/>
      <protection/>
    </xf>
    <xf numFmtId="0" fontId="3" fillId="88" borderId="0" xfId="0" applyFont="1" applyFill="1" applyAlignment="1">
      <alignment horizontal="left" vertical="center" wrapText="1"/>
    </xf>
    <xf numFmtId="0" fontId="3" fillId="88" borderId="0" xfId="0" applyFont="1" applyFill="1" applyAlignment="1">
      <alignment horizontal="center" vertical="center" wrapText="1"/>
    </xf>
    <xf numFmtId="0" fontId="0" fillId="88" borderId="0" xfId="0" applyFont="1" applyFill="1" applyAlignment="1">
      <alignment vertical="center" wrapText="1"/>
    </xf>
    <xf numFmtId="0" fontId="7" fillId="0" borderId="4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6" fillId="88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88" borderId="29" xfId="0" applyFont="1" applyFill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3" fillId="88" borderId="42" xfId="0" applyFont="1" applyFill="1" applyBorder="1" applyAlignment="1">
      <alignment horizontal="left" vertical="center" wrapText="1"/>
    </xf>
    <xf numFmtId="0" fontId="77" fillId="88" borderId="0" xfId="0" applyFont="1" applyFill="1" applyAlignment="1">
      <alignment horizontal="center" vertical="center" wrapText="1"/>
    </xf>
    <xf numFmtId="0" fontId="77" fillId="88" borderId="0" xfId="0" applyFont="1" applyFill="1" applyAlignment="1">
      <alignment vertical="center" wrapText="1"/>
    </xf>
    <xf numFmtId="0" fontId="3" fillId="88" borderId="0" xfId="0" applyFont="1" applyFill="1" applyAlignment="1">
      <alignment vertical="center" wrapText="1"/>
    </xf>
    <xf numFmtId="0" fontId="0" fillId="88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horizontal="center" vertical="center" wrapText="1"/>
    </xf>
    <xf numFmtId="0" fontId="6" fillId="88" borderId="0" xfId="0" applyFont="1" applyFill="1" applyAlignment="1">
      <alignment vertical="center" wrapText="1"/>
    </xf>
    <xf numFmtId="0" fontId="76" fillId="88" borderId="0" xfId="0" applyFont="1" applyFill="1" applyBorder="1" applyAlignment="1">
      <alignment horizontal="center" vertical="center" wrapText="1"/>
    </xf>
    <xf numFmtId="0" fontId="77" fillId="88" borderId="0" xfId="0" applyFont="1" applyFill="1" applyBorder="1" applyAlignment="1">
      <alignment horizontal="center" vertical="center" wrapText="1"/>
    </xf>
    <xf numFmtId="0" fontId="77" fillId="88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5" fillId="88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88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0" fillId="88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42" xfId="0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center" vertical="center" wrapText="1"/>
    </xf>
    <xf numFmtId="0" fontId="4" fillId="88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76" fillId="0" borderId="0" xfId="987" applyFont="1" applyFill="1" applyAlignment="1">
      <alignment horizontal="left" vertical="center"/>
      <protection/>
    </xf>
    <xf numFmtId="0" fontId="3" fillId="0" borderId="0" xfId="987" applyFont="1" applyFill="1" applyAlignment="1">
      <alignment horizontal="center" vertical="top" wrapText="1"/>
      <protection/>
    </xf>
    <xf numFmtId="0" fontId="3" fillId="0" borderId="0" xfId="987" applyFont="1" applyFill="1" applyBorder="1" applyAlignment="1">
      <alignment horizontal="left" vertical="top" wrapText="1"/>
      <protection/>
    </xf>
    <xf numFmtId="0" fontId="3" fillId="0" borderId="42" xfId="987" applyFont="1" applyFill="1" applyBorder="1" applyAlignment="1">
      <alignment horizontal="left" vertical="center" wrapText="1"/>
      <protection/>
    </xf>
    <xf numFmtId="0" fontId="80" fillId="0" borderId="0" xfId="987" applyFont="1" applyAlignment="1">
      <alignment horizontal="left" vertical="center"/>
      <protection/>
    </xf>
    <xf numFmtId="0" fontId="3" fillId="0" borderId="0" xfId="987" applyFont="1" applyAlignment="1">
      <alignment horizontal="center" vertical="top" wrapText="1"/>
      <protection/>
    </xf>
    <xf numFmtId="0" fontId="3" fillId="0" borderId="0" xfId="987" applyFont="1" applyBorder="1" applyAlignment="1">
      <alignment horizontal="left" vertical="top" wrapText="1"/>
      <protection/>
    </xf>
    <xf numFmtId="0" fontId="2" fillId="0" borderId="42" xfId="987" applyFont="1" applyBorder="1" applyAlignment="1">
      <alignment horizontal="left" vertical="center" wrapText="1"/>
      <protection/>
    </xf>
    <xf numFmtId="0" fontId="2" fillId="0" borderId="28" xfId="987" applyFont="1" applyBorder="1" applyAlignment="1">
      <alignment vertical="center" wrapText="1"/>
      <protection/>
    </xf>
    <xf numFmtId="0" fontId="20" fillId="0" borderId="28" xfId="987" applyFont="1" applyBorder="1" applyAlignment="1">
      <alignment vertical="center"/>
      <protection/>
    </xf>
    <xf numFmtId="0" fontId="2" fillId="0" borderId="28" xfId="987" applyFont="1" applyBorder="1" applyAlignment="1">
      <alignment horizontal="left" vertical="center" wrapText="1"/>
      <protection/>
    </xf>
    <xf numFmtId="0" fontId="20" fillId="0" borderId="28" xfId="987" applyFont="1" applyBorder="1" applyAlignment="1">
      <alignment vertical="center" wrapText="1"/>
      <protection/>
    </xf>
    <xf numFmtId="0" fontId="1" fillId="0" borderId="28" xfId="987" applyFont="1" applyBorder="1" applyAlignment="1">
      <alignment vertical="center" wrapText="1"/>
      <protection/>
    </xf>
    <xf numFmtId="0" fontId="79" fillId="0" borderId="0" xfId="987" applyFont="1" applyAlignment="1">
      <alignment horizontal="center" vertical="center"/>
      <protection/>
    </xf>
    <xf numFmtId="0" fontId="78" fillId="0" borderId="0" xfId="987" applyFont="1" applyAlignment="1">
      <alignment vertical="center"/>
      <protection/>
    </xf>
    <xf numFmtId="0" fontId="15" fillId="0" borderId="0" xfId="987" applyFont="1" applyAlignment="1">
      <alignment horizontal="center" vertical="center"/>
      <protection/>
    </xf>
    <xf numFmtId="0" fontId="16" fillId="0" borderId="0" xfId="987" applyFont="1" applyAlignment="1">
      <alignment vertical="center"/>
      <protection/>
    </xf>
    <xf numFmtId="0" fontId="15" fillId="0" borderId="0" xfId="987" applyFont="1" applyAlignment="1">
      <alignment horizontal="justify" vertical="center"/>
      <protection/>
    </xf>
    <xf numFmtId="0" fontId="17" fillId="0" borderId="0" xfId="987" applyFont="1" applyAlignment="1">
      <alignment horizontal="center" vertical="center"/>
      <protection/>
    </xf>
    <xf numFmtId="0" fontId="18" fillId="0" borderId="0" xfId="987" applyFont="1" applyAlignment="1">
      <alignment vertical="center"/>
      <protection/>
    </xf>
    <xf numFmtId="0" fontId="0" fillId="0" borderId="0" xfId="987" applyAlignment="1">
      <alignment vertical="center"/>
      <protection/>
    </xf>
    <xf numFmtId="0" fontId="1" fillId="0" borderId="0" xfId="987" applyFont="1" applyAlignment="1">
      <alignment horizontal="center" vertical="center"/>
      <protection/>
    </xf>
    <xf numFmtId="0" fontId="14" fillId="0" borderId="0" xfId="987" applyFont="1" applyAlignment="1">
      <alignment horizontal="center" vertical="center"/>
      <protection/>
    </xf>
    <xf numFmtId="0" fontId="81" fillId="0" borderId="0" xfId="987" applyFont="1" applyAlignment="1">
      <alignment horizontal="center" vertical="center"/>
      <protection/>
    </xf>
    <xf numFmtId="0" fontId="77" fillId="0" borderId="0" xfId="987" applyFont="1" applyAlignment="1">
      <alignment vertical="center"/>
      <protection/>
    </xf>
    <xf numFmtId="0" fontId="79" fillId="0" borderId="0" xfId="987" applyFont="1" applyAlignment="1">
      <alignment horizontal="center" vertical="center"/>
      <protection/>
    </xf>
    <xf numFmtId="0" fontId="19" fillId="0" borderId="0" xfId="987" applyFont="1" applyAlignment="1">
      <alignment horizontal="right" vertical="center"/>
      <protection/>
    </xf>
    <xf numFmtId="0" fontId="2" fillId="0" borderId="29" xfId="987" applyFont="1" applyBorder="1" applyAlignment="1">
      <alignment horizontal="left" vertical="center"/>
      <protection/>
    </xf>
    <xf numFmtId="0" fontId="20" fillId="0" borderId="30" xfId="987" applyFont="1" applyBorder="1" applyAlignment="1">
      <alignment vertical="center"/>
      <protection/>
    </xf>
    <xf numFmtId="0" fontId="20" fillId="0" borderId="34" xfId="987" applyFont="1" applyBorder="1" applyAlignment="1">
      <alignment vertical="center"/>
      <protection/>
    </xf>
    <xf numFmtId="0" fontId="1" fillId="0" borderId="29" xfId="987" applyFont="1" applyBorder="1" applyAlignment="1">
      <alignment horizontal="left" vertical="center"/>
      <protection/>
    </xf>
    <xf numFmtId="0" fontId="21" fillId="0" borderId="30" xfId="987" applyFont="1" applyBorder="1" applyAlignment="1">
      <alignment vertical="center"/>
      <protection/>
    </xf>
    <xf numFmtId="0" fontId="21" fillId="0" borderId="34" xfId="987" applyFont="1" applyBorder="1" applyAlignment="1">
      <alignment vertical="center"/>
      <protection/>
    </xf>
    <xf numFmtId="0" fontId="1" fillId="0" borderId="29" xfId="987" applyFont="1" applyBorder="1" applyAlignment="1">
      <alignment vertical="center"/>
      <protection/>
    </xf>
    <xf numFmtId="0" fontId="1" fillId="0" borderId="28" xfId="987" applyFont="1" applyBorder="1" applyAlignment="1">
      <alignment horizontal="center" vertical="center" wrapText="1"/>
      <protection/>
    </xf>
    <xf numFmtId="0" fontId="21" fillId="0" borderId="28" xfId="987" applyFont="1" applyBorder="1" applyAlignment="1">
      <alignment vertical="center"/>
      <protection/>
    </xf>
    <xf numFmtId="0" fontId="1" fillId="0" borderId="29" xfId="987" applyFont="1" applyBorder="1" applyAlignment="1">
      <alignment horizontal="left" vertical="center" wrapText="1"/>
      <protection/>
    </xf>
    <xf numFmtId="0" fontId="21" fillId="0" borderId="30" xfId="987" applyFont="1" applyBorder="1" applyAlignment="1">
      <alignment vertical="center" wrapText="1"/>
      <protection/>
    </xf>
    <xf numFmtId="0" fontId="21" fillId="0" borderId="34" xfId="987" applyFont="1" applyBorder="1" applyAlignment="1">
      <alignment vertical="center" wrapText="1"/>
      <protection/>
    </xf>
    <xf numFmtId="0" fontId="1" fillId="0" borderId="29" xfId="987" applyFont="1" applyBorder="1" applyAlignment="1">
      <alignment vertical="center" wrapText="1"/>
      <protection/>
    </xf>
    <xf numFmtId="0" fontId="13" fillId="0" borderId="33" xfId="986" applyFont="1" applyFill="1" applyBorder="1" applyAlignment="1">
      <alignment horizontal="left" vertical="center"/>
      <protection/>
    </xf>
    <xf numFmtId="0" fontId="0" fillId="0" borderId="33" xfId="986" applyFill="1" applyBorder="1" applyAlignment="1">
      <alignment horizontal="left" vertical="center"/>
      <protection/>
    </xf>
    <xf numFmtId="0" fontId="40" fillId="0" borderId="28" xfId="986" applyFont="1" applyBorder="1" applyAlignment="1">
      <alignment horizontal="center" vertical="center" wrapText="1"/>
      <protection/>
    </xf>
    <xf numFmtId="0" fontId="40" fillId="0" borderId="0" xfId="986" applyFont="1" applyAlignment="1">
      <alignment horizontal="center" vertical="center"/>
      <protection/>
    </xf>
    <xf numFmtId="0" fontId="40" fillId="0" borderId="0" xfId="986" applyFont="1" applyAlignment="1">
      <alignment vertical="center"/>
      <protection/>
    </xf>
    <xf numFmtId="0" fontId="40" fillId="0" borderId="31" xfId="986" applyFont="1" applyBorder="1" applyAlignment="1">
      <alignment horizontal="center" vertical="center" wrapText="1"/>
      <protection/>
    </xf>
  </cellXfs>
  <cellStyles count="114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 2" xfId="290"/>
    <cellStyle name="Hyperlink 2 10" xfId="291"/>
    <cellStyle name="Hyperlink 2 10 2" xfId="292"/>
    <cellStyle name="Hyperlink 2 11" xfId="293"/>
    <cellStyle name="Hyperlink 2 11 2" xfId="294"/>
    <cellStyle name="Hyperlink 2 12" xfId="295"/>
    <cellStyle name="Hyperlink 2 13" xfId="296"/>
    <cellStyle name="Hyperlink 2 14" xfId="297"/>
    <cellStyle name="Hyperlink 2 2" xfId="298"/>
    <cellStyle name="Hyperlink 2 2 2" xfId="299"/>
    <cellStyle name="Hyperlink 2 2 3" xfId="300"/>
    <cellStyle name="Hyperlink 2 3" xfId="301"/>
    <cellStyle name="Hyperlink 2 3 2" xfId="302"/>
    <cellStyle name="Hyperlink 2 4" xfId="303"/>
    <cellStyle name="Hyperlink 2 4 2" xfId="304"/>
    <cellStyle name="Hyperlink 2 5" xfId="305"/>
    <cellStyle name="Hyperlink 2 5 2" xfId="306"/>
    <cellStyle name="Hyperlink 2 6" xfId="307"/>
    <cellStyle name="Hyperlink 2 6 2" xfId="308"/>
    <cellStyle name="Hyperlink 2 7" xfId="309"/>
    <cellStyle name="Hyperlink 2 7 2" xfId="310"/>
    <cellStyle name="Hyperlink 2 8" xfId="311"/>
    <cellStyle name="Hyperlink 2 8 2" xfId="312"/>
    <cellStyle name="Hyperlink 2 9" xfId="313"/>
    <cellStyle name="Hyperlink 2 9 2" xfId="314"/>
    <cellStyle name="Hyperlink 3" xfId="315"/>
    <cellStyle name="Hyperlink 4" xfId="316"/>
    <cellStyle name="Hyperlink 5" xfId="317"/>
    <cellStyle name="Hyperlink 5 2" xfId="318"/>
    <cellStyle name="Hyperlink 5 3" xfId="319"/>
    <cellStyle name="Hyperlink 5 6" xfId="320"/>
    <cellStyle name="Hyperlink 5 6 2" xfId="321"/>
    <cellStyle name="Hyperlink 6" xfId="322"/>
    <cellStyle name="Hyperlink 7" xfId="323"/>
    <cellStyle name="Hyperlink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20VSAFAS3-5p" xfId="986"/>
    <cellStyle name="Normal_3VSAFASpp" xfId="987"/>
    <cellStyle name="Note" xfId="988"/>
    <cellStyle name="Note 10" xfId="989"/>
    <cellStyle name="Note 2" xfId="990"/>
    <cellStyle name="Note 2 2" xfId="991"/>
    <cellStyle name="Note 2 3" xfId="992"/>
    <cellStyle name="Note 3" xfId="993"/>
    <cellStyle name="Note 3 2" xfId="994"/>
    <cellStyle name="Note 3 3" xfId="995"/>
    <cellStyle name="Note 4" xfId="996"/>
    <cellStyle name="Note 4 2" xfId="997"/>
    <cellStyle name="Note 4 3" xfId="998"/>
    <cellStyle name="Note 5" xfId="999"/>
    <cellStyle name="Note 5 2" xfId="1000"/>
    <cellStyle name="Note 5 3" xfId="1001"/>
    <cellStyle name="Note 6" xfId="1002"/>
    <cellStyle name="Note 6 2" xfId="1003"/>
    <cellStyle name="Note 6 3" xfId="1004"/>
    <cellStyle name="Note 7" xfId="1005"/>
    <cellStyle name="Note 7 2" xfId="1006"/>
    <cellStyle name="Note 7 3" xfId="1007"/>
    <cellStyle name="Note 8" xfId="1008"/>
    <cellStyle name="Note 8 2" xfId="1009"/>
    <cellStyle name="Note 8 3" xfId="1010"/>
    <cellStyle name="Note 9" xfId="1011"/>
    <cellStyle name="Note 9 2" xfId="1012"/>
    <cellStyle name="Note 9 3" xfId="1013"/>
    <cellStyle name="Note_10VSAFAS2,3p" xfId="1014"/>
    <cellStyle name="Output" xfId="1015"/>
    <cellStyle name="Output 2" xfId="1016"/>
    <cellStyle name="Output 3" xfId="1017"/>
    <cellStyle name="Output 4" xfId="1018"/>
    <cellStyle name="Output 5" xfId="1019"/>
    <cellStyle name="Output 6" xfId="1020"/>
    <cellStyle name="Output 7" xfId="1021"/>
    <cellStyle name="Output 8" xfId="1022"/>
    <cellStyle name="Output 9" xfId="1023"/>
    <cellStyle name="Output_10VSAFAS2,3p" xfId="1024"/>
    <cellStyle name="Paprastas_2009_06_PARAISKA_skatinamuju_paslaugu" xfId="1025"/>
    <cellStyle name="Paryškinimas 1" xfId="1026"/>
    <cellStyle name="Paryškinimas 2" xfId="1027"/>
    <cellStyle name="Paryškinimas 3" xfId="1028"/>
    <cellStyle name="Paryškinimas 4" xfId="1029"/>
    <cellStyle name="Paryškinimas 5" xfId="1030"/>
    <cellStyle name="Paryškinimas 6" xfId="1031"/>
    <cellStyle name="Pastaba" xfId="1032"/>
    <cellStyle name="Pavadinimas" xfId="1033"/>
    <cellStyle name="Percent" xfId="1034"/>
    <cellStyle name="SAPBEXaggData" xfId="1035"/>
    <cellStyle name="SAPBEXaggData 2" xfId="1036"/>
    <cellStyle name="SAPBEXaggDataEmph" xfId="1037"/>
    <cellStyle name="SAPBEXaggItem" xfId="1038"/>
    <cellStyle name="SAPBEXaggItem 2" xfId="1039"/>
    <cellStyle name="SAPBEXaggItemX" xfId="1040"/>
    <cellStyle name="SAPBEXchaText" xfId="1041"/>
    <cellStyle name="SAPBEXchaText 2" xfId="1042"/>
    <cellStyle name="SAPBEXexcBad7" xfId="1043"/>
    <cellStyle name="SAPBEXexcBad7 2" xfId="1044"/>
    <cellStyle name="SAPBEXexcBad8" xfId="1045"/>
    <cellStyle name="SAPBEXexcBad8 2" xfId="1046"/>
    <cellStyle name="SAPBEXexcBad9" xfId="1047"/>
    <cellStyle name="SAPBEXexcBad9 2" xfId="1048"/>
    <cellStyle name="SAPBEXexcCritical4" xfId="1049"/>
    <cellStyle name="SAPBEXexcCritical4 2" xfId="1050"/>
    <cellStyle name="SAPBEXexcCritical5" xfId="1051"/>
    <cellStyle name="SAPBEXexcCritical5 2" xfId="1052"/>
    <cellStyle name="SAPBEXexcCritical6" xfId="1053"/>
    <cellStyle name="SAPBEXexcCritical6 2" xfId="1054"/>
    <cellStyle name="SAPBEXexcGood1" xfId="1055"/>
    <cellStyle name="SAPBEXexcGood1 2" xfId="1056"/>
    <cellStyle name="SAPBEXexcGood2" xfId="1057"/>
    <cellStyle name="SAPBEXexcGood2 2" xfId="1058"/>
    <cellStyle name="SAPBEXexcGood3" xfId="1059"/>
    <cellStyle name="SAPBEXexcGood3 2" xfId="1060"/>
    <cellStyle name="SAPBEXfilterDrill" xfId="1061"/>
    <cellStyle name="SAPBEXfilterDrill 2" xfId="1062"/>
    <cellStyle name="SAPBEXfilterItem" xfId="1063"/>
    <cellStyle name="SAPBEXfilterItem 2" xfId="1064"/>
    <cellStyle name="SAPBEXfilterItem 2 2" xfId="1065"/>
    <cellStyle name="SAPBEXfilterItem 2 3" xfId="1066"/>
    <cellStyle name="SAPBEXfilterItem 3" xfId="1067"/>
    <cellStyle name="SAPBEXfilterItem 4" xfId="1068"/>
    <cellStyle name="SAPBEXfilterText" xfId="1069"/>
    <cellStyle name="SAPBEXfilterText 2" xfId="1070"/>
    <cellStyle name="SAPBEXfilterText 2 2" xfId="1071"/>
    <cellStyle name="SAPBEXfilterText 2 3" xfId="1072"/>
    <cellStyle name="SAPBEXfilterText 3" xfId="1073"/>
    <cellStyle name="SAPBEXfilterText 4" xfId="1074"/>
    <cellStyle name="SAPBEXformats" xfId="1075"/>
    <cellStyle name="SAPBEXformats 2" xfId="1076"/>
    <cellStyle name="SAPBEXheaderItem" xfId="1077"/>
    <cellStyle name="SAPBEXheaderItem 2" xfId="1078"/>
    <cellStyle name="SAPBEXheaderText" xfId="1079"/>
    <cellStyle name="SAPBEXheaderText 2" xfId="1080"/>
    <cellStyle name="SAPBEXHLevel0" xfId="1081"/>
    <cellStyle name="SAPBEXHLevel0 2" xfId="1082"/>
    <cellStyle name="SAPBEXHLevel0X" xfId="1083"/>
    <cellStyle name="SAPBEXHLevel0X 2" xfId="1084"/>
    <cellStyle name="SAPBEXHLevel0X 3" xfId="1085"/>
    <cellStyle name="SAPBEXHLevel1" xfId="1086"/>
    <cellStyle name="SAPBEXHLevel1 2" xfId="1087"/>
    <cellStyle name="SAPBEXHLevel1X" xfId="1088"/>
    <cellStyle name="SAPBEXHLevel1X 2" xfId="1089"/>
    <cellStyle name="SAPBEXHLevel1X 3" xfId="1090"/>
    <cellStyle name="SAPBEXHLevel2" xfId="1091"/>
    <cellStyle name="SAPBEXHLevel2 2" xfId="1092"/>
    <cellStyle name="SAPBEXHLevel2X" xfId="1093"/>
    <cellStyle name="SAPBEXHLevel2X 2" xfId="1094"/>
    <cellStyle name="SAPBEXHLevel2X 3" xfId="1095"/>
    <cellStyle name="SAPBEXHLevel3" xfId="1096"/>
    <cellStyle name="SAPBEXHLevel3 2" xfId="1097"/>
    <cellStyle name="SAPBEXHLevel3X" xfId="1098"/>
    <cellStyle name="SAPBEXHLevel3X 2" xfId="1099"/>
    <cellStyle name="SAPBEXHLevel3X 3" xfId="1100"/>
    <cellStyle name="SAPBEXinputData" xfId="1101"/>
    <cellStyle name="SAPBEXinputData 2" xfId="1102"/>
    <cellStyle name="SAPBEXinputData 3" xfId="1103"/>
    <cellStyle name="SAPBEXItemHeader" xfId="1104"/>
    <cellStyle name="SAPBEXresData" xfId="1105"/>
    <cellStyle name="SAPBEXresDataEmph" xfId="1106"/>
    <cellStyle name="SAPBEXresItem" xfId="1107"/>
    <cellStyle name="SAPBEXresItemX" xfId="1108"/>
    <cellStyle name="SAPBEXstdData" xfId="1109"/>
    <cellStyle name="SAPBEXstdData 2" xfId="1110"/>
    <cellStyle name="SAPBEXstdDataEmph" xfId="1111"/>
    <cellStyle name="SAPBEXstdItem" xfId="1112"/>
    <cellStyle name="SAPBEXstdItem 2" xfId="1113"/>
    <cellStyle name="SAPBEXstdItemX" xfId="1114"/>
    <cellStyle name="SAPBEXtitle" xfId="1115"/>
    <cellStyle name="SAPBEXunassignedItem" xfId="1116"/>
    <cellStyle name="SAPBEXunassignedItem 2" xfId="1117"/>
    <cellStyle name="SAPBEXundefined" xfId="1118"/>
    <cellStyle name="Sheet Title" xfId="1119"/>
    <cellStyle name="Skaičiavimas" xfId="1120"/>
    <cellStyle name="STYL1 - Style1" xfId="1121"/>
    <cellStyle name="STYL1 - Style1 2" xfId="1122"/>
    <cellStyle name="STYL1 - Style1 3" xfId="1123"/>
    <cellStyle name="Stilius 1" xfId="1124"/>
    <cellStyle name="Suma" xfId="1125"/>
    <cellStyle name="Susietas langelis" xfId="1126"/>
    <cellStyle name="Table Heading" xfId="1127"/>
    <cellStyle name="Tikrinimo langelis" xfId="1128"/>
    <cellStyle name="Title" xfId="1129"/>
    <cellStyle name="Total" xfId="1130"/>
    <cellStyle name="Total 2" xfId="1131"/>
    <cellStyle name="Total 2 2" xfId="1132"/>
    <cellStyle name="Total 3" xfId="1133"/>
    <cellStyle name="Total 3 2" xfId="1134"/>
    <cellStyle name="Total 4" xfId="1135"/>
    <cellStyle name="Total 4 2" xfId="1136"/>
    <cellStyle name="Total 5" xfId="1137"/>
    <cellStyle name="Total 5 2" xfId="1138"/>
    <cellStyle name="Total 6" xfId="1139"/>
    <cellStyle name="Total 6 2" xfId="1140"/>
    <cellStyle name="Total 7" xfId="1141"/>
    <cellStyle name="Total 7 2" xfId="1142"/>
    <cellStyle name="Total 8" xfId="1143"/>
    <cellStyle name="Total 8 2" xfId="1144"/>
    <cellStyle name="Total 9" xfId="1145"/>
    <cellStyle name="Total 9 2" xfId="1146"/>
    <cellStyle name="Total_10VSAFAS2,3p" xfId="1147"/>
    <cellStyle name="Currency" xfId="1148"/>
    <cellStyle name="Currency [0]" xfId="1149"/>
    <cellStyle name="Warning Text" xfId="1150"/>
    <cellStyle name="Warning Text 2" xfId="1151"/>
    <cellStyle name="Warning Text 3" xfId="1152"/>
    <cellStyle name="Warning Text 4" xfId="1153"/>
    <cellStyle name="Warning Text 5" xfId="1154"/>
    <cellStyle name="Warning Text 6" xfId="1155"/>
    <cellStyle name="Warning Text 7" xfId="1156"/>
    <cellStyle name="Warning Text 8" xfId="1157"/>
    <cellStyle name="Warning Text 9" xfId="1158"/>
    <cellStyle name="Warning Text_10VSAFAS2,3p" xfId="1159"/>
    <cellStyle name="Обычный_FAS_primary docs_MM_SD" xfId="1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="150" zoomScaleSheetLayoutView="150" zoomScalePageLayoutView="0" workbookViewId="0" topLeftCell="A1">
      <selection activeCell="F44" sqref="F44"/>
    </sheetView>
  </sheetViews>
  <sheetFormatPr defaultColWidth="9.140625" defaultRowHeight="12.75"/>
  <cols>
    <col min="1" max="1" width="10.57421875" style="31" customWidth="1"/>
    <col min="2" max="2" width="3.140625" style="32" customWidth="1"/>
    <col min="3" max="3" width="2.7109375" style="32" customWidth="1"/>
    <col min="4" max="4" width="59.00390625" style="32" customWidth="1"/>
    <col min="5" max="5" width="8.140625" style="30" customWidth="1"/>
    <col min="6" max="6" width="11.8515625" style="31" customWidth="1"/>
    <col min="7" max="7" width="12.8515625" style="31" customWidth="1"/>
    <col min="8" max="16384" width="9.140625" style="31" customWidth="1"/>
  </cols>
  <sheetData>
    <row r="1" spans="1:7" ht="12.75">
      <c r="A1" s="29"/>
      <c r="B1" s="30"/>
      <c r="C1" s="30"/>
      <c r="D1" s="30"/>
      <c r="E1" s="1"/>
      <c r="F1" s="29"/>
      <c r="G1" s="29"/>
    </row>
    <row r="2" spans="5:7" ht="12.75">
      <c r="E2" s="176" t="s">
        <v>60</v>
      </c>
      <c r="F2" s="177"/>
      <c r="G2" s="177"/>
    </row>
    <row r="3" spans="5:7" ht="12.75">
      <c r="E3" s="178" t="s">
        <v>56</v>
      </c>
      <c r="F3" s="179"/>
      <c r="G3" s="179"/>
    </row>
    <row r="5" spans="1:7" ht="12.75">
      <c r="A5" s="169" t="s">
        <v>145</v>
      </c>
      <c r="B5" s="170"/>
      <c r="C5" s="170"/>
      <c r="D5" s="170"/>
      <c r="E5" s="170"/>
      <c r="F5" s="165"/>
      <c r="G5" s="165"/>
    </row>
    <row r="6" spans="1:7" ht="12.75">
      <c r="A6" s="181"/>
      <c r="B6" s="181"/>
      <c r="C6" s="181"/>
      <c r="D6" s="181"/>
      <c r="E6" s="181"/>
      <c r="F6" s="181"/>
      <c r="G6" s="181"/>
    </row>
    <row r="7" spans="1:7" ht="12.75">
      <c r="A7" s="172" t="s">
        <v>265</v>
      </c>
      <c r="B7" s="173"/>
      <c r="C7" s="173"/>
      <c r="D7" s="173"/>
      <c r="E7" s="173"/>
      <c r="F7" s="174"/>
      <c r="G7" s="174"/>
    </row>
    <row r="8" spans="1:7" ht="12.75">
      <c r="A8" s="148" t="s">
        <v>184</v>
      </c>
      <c r="B8" s="180"/>
      <c r="C8" s="180"/>
      <c r="D8" s="180"/>
      <c r="E8" s="180"/>
      <c r="F8" s="165"/>
      <c r="G8" s="165"/>
    </row>
    <row r="9" spans="1:7" ht="12.75" customHeight="1">
      <c r="A9" s="153" t="s">
        <v>35</v>
      </c>
      <c r="B9" s="162"/>
      <c r="C9" s="162"/>
      <c r="D9" s="162"/>
      <c r="E9" s="162"/>
      <c r="F9" s="163"/>
      <c r="G9" s="163"/>
    </row>
    <row r="10" spans="1:7" ht="12.75">
      <c r="A10" s="166" t="s">
        <v>185</v>
      </c>
      <c r="B10" s="167"/>
      <c r="C10" s="167"/>
      <c r="D10" s="167"/>
      <c r="E10" s="167"/>
      <c r="F10" s="168"/>
      <c r="G10" s="168"/>
    </row>
    <row r="11" spans="1:7" ht="12.75">
      <c r="A11" s="168"/>
      <c r="B11" s="168"/>
      <c r="C11" s="168"/>
      <c r="D11" s="168"/>
      <c r="E11" s="168"/>
      <c r="F11" s="168"/>
      <c r="G11" s="168"/>
    </row>
    <row r="12" spans="1:5" ht="12.75">
      <c r="A12" s="164"/>
      <c r="B12" s="165"/>
      <c r="C12" s="165"/>
      <c r="D12" s="165"/>
      <c r="E12" s="165"/>
    </row>
    <row r="13" spans="1:7" ht="12.75">
      <c r="A13" s="169" t="s">
        <v>62</v>
      </c>
      <c r="B13" s="170"/>
      <c r="C13" s="170"/>
      <c r="D13" s="170"/>
      <c r="E13" s="170"/>
      <c r="F13" s="171"/>
      <c r="G13" s="171"/>
    </row>
    <row r="14" spans="1:7" ht="12.75">
      <c r="A14" s="169" t="s">
        <v>269</v>
      </c>
      <c r="B14" s="170"/>
      <c r="C14" s="170"/>
      <c r="D14" s="170"/>
      <c r="E14" s="170"/>
      <c r="F14" s="171"/>
      <c r="G14" s="171"/>
    </row>
    <row r="15" spans="1:7" ht="12.75">
      <c r="A15" s="33"/>
      <c r="B15" s="34"/>
      <c r="C15" s="34"/>
      <c r="D15" s="34"/>
      <c r="E15" s="34"/>
      <c r="F15" s="36"/>
      <c r="G15" s="36"/>
    </row>
    <row r="16" spans="1:7" ht="12.75">
      <c r="A16" s="172" t="s">
        <v>270</v>
      </c>
      <c r="B16" s="173"/>
      <c r="C16" s="173"/>
      <c r="D16" s="173"/>
      <c r="E16" s="173"/>
      <c r="F16" s="174"/>
      <c r="G16" s="174"/>
    </row>
    <row r="17" spans="1:7" ht="12.75">
      <c r="A17" s="148"/>
      <c r="B17" s="148"/>
      <c r="C17" s="148"/>
      <c r="D17" s="148"/>
      <c r="E17" s="148"/>
      <c r="F17" s="149"/>
      <c r="G17" s="149"/>
    </row>
    <row r="18" spans="1:7" ht="12.75" customHeight="1">
      <c r="A18" s="33"/>
      <c r="B18" s="35"/>
      <c r="C18" s="35"/>
      <c r="D18" s="150" t="s">
        <v>263</v>
      </c>
      <c r="E18" s="150"/>
      <c r="F18" s="150"/>
      <c r="G18" s="150"/>
    </row>
    <row r="19" spans="1:7" ht="67.5" customHeight="1">
      <c r="A19" s="3" t="s">
        <v>53</v>
      </c>
      <c r="B19" s="184" t="s">
        <v>63</v>
      </c>
      <c r="C19" s="185"/>
      <c r="D19" s="186"/>
      <c r="E19" s="37" t="s">
        <v>64</v>
      </c>
      <c r="F19" s="38" t="s">
        <v>65</v>
      </c>
      <c r="G19" s="38" t="s">
        <v>66</v>
      </c>
    </row>
    <row r="20" spans="1:7" s="32" customFormat="1" ht="12.75" customHeight="1">
      <c r="A20" s="38" t="s">
        <v>67</v>
      </c>
      <c r="B20" s="39" t="s">
        <v>68</v>
      </c>
      <c r="C20" s="40"/>
      <c r="D20" s="41"/>
      <c r="E20" s="42"/>
      <c r="F20" s="138">
        <f>SUM(F21+F27)</f>
        <v>493516.52999999997</v>
      </c>
      <c r="G20" s="138">
        <v>504322.8</v>
      </c>
    </row>
    <row r="21" spans="1:7" s="32" customFormat="1" ht="12.75" customHeight="1">
      <c r="A21" s="43" t="s">
        <v>69</v>
      </c>
      <c r="B21" s="44" t="s">
        <v>70</v>
      </c>
      <c r="C21" s="45"/>
      <c r="D21" s="46"/>
      <c r="E21" s="42"/>
      <c r="F21" s="139">
        <f>SUM(F23)</f>
        <v>990.81</v>
      </c>
      <c r="G21" s="139">
        <v>1367.25</v>
      </c>
    </row>
    <row r="22" spans="1:7" s="32" customFormat="1" ht="12.75" customHeight="1">
      <c r="A22" s="8" t="s">
        <v>80</v>
      </c>
      <c r="B22" s="9"/>
      <c r="C22" s="25" t="s">
        <v>146</v>
      </c>
      <c r="D22" s="47"/>
      <c r="E22" s="48"/>
      <c r="F22" s="130"/>
      <c r="G22" s="130"/>
    </row>
    <row r="23" spans="1:7" s="32" customFormat="1" ht="12.75" customHeight="1">
      <c r="A23" s="8" t="s">
        <v>81</v>
      </c>
      <c r="B23" s="9"/>
      <c r="C23" s="25" t="s">
        <v>147</v>
      </c>
      <c r="D23" s="26"/>
      <c r="E23" s="49"/>
      <c r="F23" s="130">
        <v>990.81</v>
      </c>
      <c r="G23" s="130">
        <v>1367.25</v>
      </c>
    </row>
    <row r="24" spans="1:7" s="32" customFormat="1" ht="12.75" customHeight="1">
      <c r="A24" s="8" t="s">
        <v>113</v>
      </c>
      <c r="B24" s="9"/>
      <c r="C24" s="25" t="s">
        <v>148</v>
      </c>
      <c r="D24" s="26"/>
      <c r="E24" s="49"/>
      <c r="F24" s="130"/>
      <c r="G24" s="130"/>
    </row>
    <row r="25" spans="1:7" s="32" customFormat="1" ht="12.75" customHeight="1">
      <c r="A25" s="8" t="s">
        <v>149</v>
      </c>
      <c r="B25" s="9"/>
      <c r="C25" s="25" t="s">
        <v>150</v>
      </c>
      <c r="D25" s="26"/>
      <c r="E25" s="11"/>
      <c r="F25" s="130"/>
      <c r="G25" s="130"/>
    </row>
    <row r="26" spans="1:7" s="32" customFormat="1" ht="12.75" customHeight="1">
      <c r="A26" s="50" t="s">
        <v>151</v>
      </c>
      <c r="B26" s="9"/>
      <c r="C26" s="51" t="s">
        <v>152</v>
      </c>
      <c r="D26" s="47"/>
      <c r="E26" s="11"/>
      <c r="F26" s="130"/>
      <c r="G26" s="130"/>
    </row>
    <row r="27" spans="1:7" s="32" customFormat="1" ht="12.75" customHeight="1">
      <c r="A27" s="52" t="s">
        <v>71</v>
      </c>
      <c r="B27" s="53" t="s">
        <v>72</v>
      </c>
      <c r="C27" s="54"/>
      <c r="D27" s="55"/>
      <c r="E27" s="11"/>
      <c r="F27" s="139">
        <f>SUM(F29:F35)</f>
        <v>492525.72</v>
      </c>
      <c r="G27" s="139">
        <v>502955.55</v>
      </c>
    </row>
    <row r="28" spans="1:7" s="32" customFormat="1" ht="12.75" customHeight="1">
      <c r="A28" s="8" t="s">
        <v>116</v>
      </c>
      <c r="B28" s="9"/>
      <c r="C28" s="25" t="s">
        <v>153</v>
      </c>
      <c r="D28" s="26"/>
      <c r="E28" s="49"/>
      <c r="F28" s="130"/>
      <c r="G28" s="130"/>
    </row>
    <row r="29" spans="1:7" s="32" customFormat="1" ht="12.75" customHeight="1">
      <c r="A29" s="8" t="s">
        <v>118</v>
      </c>
      <c r="B29" s="9"/>
      <c r="C29" s="25" t="s">
        <v>154</v>
      </c>
      <c r="D29" s="26"/>
      <c r="E29" s="49"/>
      <c r="F29" s="130">
        <v>451062.93</v>
      </c>
      <c r="G29" s="130">
        <v>454487.97</v>
      </c>
    </row>
    <row r="30" spans="1:7" s="32" customFormat="1" ht="12.75" customHeight="1">
      <c r="A30" s="8" t="s">
        <v>120</v>
      </c>
      <c r="B30" s="9"/>
      <c r="C30" s="25" t="s">
        <v>155</v>
      </c>
      <c r="D30" s="26"/>
      <c r="E30" s="49"/>
      <c r="F30" s="130">
        <v>1377.1</v>
      </c>
      <c r="G30" s="130">
        <v>1596.76</v>
      </c>
    </row>
    <row r="31" spans="1:7" s="32" customFormat="1" ht="12.75" customHeight="1">
      <c r="A31" s="8" t="s">
        <v>122</v>
      </c>
      <c r="B31" s="9"/>
      <c r="C31" s="25" t="s">
        <v>156</v>
      </c>
      <c r="D31" s="26"/>
      <c r="E31" s="49"/>
      <c r="F31" s="130"/>
      <c r="G31" s="130"/>
    </row>
    <row r="32" spans="1:7" s="32" customFormat="1" ht="12.75" customHeight="1">
      <c r="A32" s="8" t="s">
        <v>124</v>
      </c>
      <c r="B32" s="9"/>
      <c r="C32" s="25" t="s">
        <v>157</v>
      </c>
      <c r="D32" s="26"/>
      <c r="E32" s="49"/>
      <c r="F32" s="130">
        <v>3237.76</v>
      </c>
      <c r="G32" s="130">
        <v>3984.58</v>
      </c>
    </row>
    <row r="33" spans="1:7" s="32" customFormat="1" ht="12.75" customHeight="1">
      <c r="A33" s="8" t="s">
        <v>126</v>
      </c>
      <c r="B33" s="9"/>
      <c r="C33" s="25" t="s">
        <v>158</v>
      </c>
      <c r="D33" s="26"/>
      <c r="E33" s="49"/>
      <c r="F33" s="130">
        <v>24463.98</v>
      </c>
      <c r="G33" s="130">
        <v>27984.5</v>
      </c>
    </row>
    <row r="34" spans="1:7" s="32" customFormat="1" ht="12.75" customHeight="1">
      <c r="A34" s="8" t="s">
        <v>128</v>
      </c>
      <c r="B34" s="9"/>
      <c r="C34" s="25" t="s">
        <v>159</v>
      </c>
      <c r="D34" s="26"/>
      <c r="E34" s="49"/>
      <c r="F34" s="130"/>
      <c r="G34" s="130"/>
    </row>
    <row r="35" spans="1:7" s="32" customFormat="1" ht="12.75" customHeight="1">
      <c r="A35" s="8" t="s">
        <v>130</v>
      </c>
      <c r="B35" s="9"/>
      <c r="C35" s="25" t="s">
        <v>160</v>
      </c>
      <c r="D35" s="26"/>
      <c r="E35" s="49"/>
      <c r="F35" s="130">
        <v>12383.95</v>
      </c>
      <c r="G35" s="130">
        <v>14901.74</v>
      </c>
    </row>
    <row r="36" spans="1:7" s="32" customFormat="1" ht="12.75" customHeight="1">
      <c r="A36" s="8" t="s">
        <v>161</v>
      </c>
      <c r="B36" s="18"/>
      <c r="C36" s="20" t="s">
        <v>186</v>
      </c>
      <c r="D36" s="10"/>
      <c r="E36" s="49"/>
      <c r="F36" s="130"/>
      <c r="G36" s="130"/>
    </row>
    <row r="37" spans="1:7" s="32" customFormat="1" ht="12.75" customHeight="1">
      <c r="A37" s="8" t="s">
        <v>133</v>
      </c>
      <c r="B37" s="9"/>
      <c r="C37" s="25" t="s">
        <v>162</v>
      </c>
      <c r="D37" s="26"/>
      <c r="E37" s="11"/>
      <c r="F37" s="130"/>
      <c r="G37" s="130"/>
    </row>
    <row r="38" spans="1:7" s="32" customFormat="1" ht="12.75" customHeight="1">
      <c r="A38" s="43" t="s">
        <v>73</v>
      </c>
      <c r="B38" s="56" t="s">
        <v>74</v>
      </c>
      <c r="C38" s="56"/>
      <c r="D38" s="11"/>
      <c r="E38" s="11"/>
      <c r="F38" s="130"/>
      <c r="G38" s="130"/>
    </row>
    <row r="39" spans="1:7" s="28" customFormat="1" ht="12.75" customHeight="1">
      <c r="A39" s="6" t="s">
        <v>75</v>
      </c>
      <c r="B39" s="7" t="s">
        <v>163</v>
      </c>
      <c r="C39" s="7"/>
      <c r="D39" s="17"/>
      <c r="E39" s="57"/>
      <c r="F39" s="130"/>
      <c r="G39" s="131"/>
    </row>
    <row r="40" spans="1:7" s="32" customFormat="1" ht="12.75" customHeight="1">
      <c r="A40" s="38" t="s">
        <v>76</v>
      </c>
      <c r="B40" s="39" t="s">
        <v>164</v>
      </c>
      <c r="C40" s="40"/>
      <c r="D40" s="41"/>
      <c r="E40" s="49"/>
      <c r="F40" s="130"/>
      <c r="G40" s="130"/>
    </row>
    <row r="41" spans="1:7" s="32" customFormat="1" ht="12.75" customHeight="1">
      <c r="A41" s="3" t="s">
        <v>77</v>
      </c>
      <c r="B41" s="4" t="s">
        <v>78</v>
      </c>
      <c r="C41" s="58"/>
      <c r="D41" s="5"/>
      <c r="E41" s="11"/>
      <c r="F41" s="138">
        <f>SUM(F42,F48,F49,F56,F57)</f>
        <v>45465.81</v>
      </c>
      <c r="G41" s="138">
        <v>43044.17</v>
      </c>
    </row>
    <row r="42" spans="1:7" s="32" customFormat="1" ht="12.75" customHeight="1">
      <c r="A42" s="6" t="s">
        <v>69</v>
      </c>
      <c r="B42" s="12" t="s">
        <v>79</v>
      </c>
      <c r="C42" s="15"/>
      <c r="D42" s="13"/>
      <c r="E42" s="11"/>
      <c r="F42" s="139">
        <f>SUM(F43:F47)</f>
        <v>3718.81</v>
      </c>
      <c r="G42" s="139">
        <v>4826.49</v>
      </c>
    </row>
    <row r="43" spans="1:7" s="32" customFormat="1" ht="12.75" customHeight="1">
      <c r="A43" s="14" t="s">
        <v>80</v>
      </c>
      <c r="B43" s="18"/>
      <c r="C43" s="20" t="s">
        <v>165</v>
      </c>
      <c r="D43" s="10"/>
      <c r="E43" s="49"/>
      <c r="F43" s="130"/>
      <c r="G43" s="130"/>
    </row>
    <row r="44" spans="1:7" s="32" customFormat="1" ht="12.75" customHeight="1">
      <c r="A44" s="14" t="s">
        <v>81</v>
      </c>
      <c r="B44" s="18"/>
      <c r="C44" s="20" t="s">
        <v>166</v>
      </c>
      <c r="D44" s="10"/>
      <c r="E44" s="49"/>
      <c r="F44" s="130">
        <v>3718.81</v>
      </c>
      <c r="G44" s="130">
        <v>4826.49</v>
      </c>
    </row>
    <row r="45" spans="1:7" s="32" customFormat="1" ht="12.75">
      <c r="A45" s="14" t="s">
        <v>113</v>
      </c>
      <c r="B45" s="18"/>
      <c r="C45" s="20" t="s">
        <v>167</v>
      </c>
      <c r="D45" s="10"/>
      <c r="E45" s="49"/>
      <c r="F45" s="130"/>
      <c r="G45" s="130"/>
    </row>
    <row r="46" spans="1:7" s="32" customFormat="1" ht="12.75">
      <c r="A46" s="14" t="s">
        <v>149</v>
      </c>
      <c r="B46" s="18"/>
      <c r="C46" s="20" t="s">
        <v>168</v>
      </c>
      <c r="D46" s="10"/>
      <c r="E46" s="49"/>
      <c r="F46" s="130"/>
      <c r="G46" s="130"/>
    </row>
    <row r="47" spans="1:7" s="32" customFormat="1" ht="12.75" customHeight="1">
      <c r="A47" s="14" t="s">
        <v>151</v>
      </c>
      <c r="B47" s="58"/>
      <c r="C47" s="154" t="s">
        <v>82</v>
      </c>
      <c r="D47" s="155"/>
      <c r="E47" s="49"/>
      <c r="F47" s="130"/>
      <c r="G47" s="130"/>
    </row>
    <row r="48" spans="1:7" s="32" customFormat="1" ht="12.75" customHeight="1">
      <c r="A48" s="6" t="s">
        <v>71</v>
      </c>
      <c r="B48" s="21" t="s">
        <v>83</v>
      </c>
      <c r="C48" s="59"/>
      <c r="D48" s="22"/>
      <c r="E48" s="11"/>
      <c r="F48" s="130">
        <v>301</v>
      </c>
      <c r="G48" s="130">
        <v>704.22</v>
      </c>
    </row>
    <row r="49" spans="1:7" s="32" customFormat="1" ht="12.75" customHeight="1">
      <c r="A49" s="6" t="s">
        <v>73</v>
      </c>
      <c r="B49" s="12" t="s">
        <v>84</v>
      </c>
      <c r="C49" s="15"/>
      <c r="D49" s="13"/>
      <c r="E49" s="11"/>
      <c r="F49" s="139">
        <f>SUM(F50:F55)</f>
        <v>39786.06</v>
      </c>
      <c r="G49" s="139">
        <v>35161.51</v>
      </c>
    </row>
    <row r="50" spans="1:7" s="32" customFormat="1" ht="12.75" customHeight="1">
      <c r="A50" s="14" t="s">
        <v>85</v>
      </c>
      <c r="B50" s="15"/>
      <c r="C50" s="60" t="s">
        <v>86</v>
      </c>
      <c r="D50" s="16"/>
      <c r="E50" s="11"/>
      <c r="F50" s="130"/>
      <c r="G50" s="130"/>
    </row>
    <row r="51" spans="1:7" s="32" customFormat="1" ht="12.75" customHeight="1">
      <c r="A51" s="61" t="s">
        <v>87</v>
      </c>
      <c r="B51" s="18"/>
      <c r="C51" s="20" t="s">
        <v>88</v>
      </c>
      <c r="D51" s="62"/>
      <c r="E51" s="63"/>
      <c r="F51" s="142"/>
      <c r="G51" s="132"/>
    </row>
    <row r="52" spans="1:7" s="32" customFormat="1" ht="12.75" customHeight="1">
      <c r="A52" s="14" t="s">
        <v>89</v>
      </c>
      <c r="B52" s="18"/>
      <c r="C52" s="20" t="s">
        <v>90</v>
      </c>
      <c r="D52" s="10"/>
      <c r="E52" s="64"/>
      <c r="F52" s="130"/>
      <c r="G52" s="130"/>
    </row>
    <row r="53" spans="1:7" s="32" customFormat="1" ht="12.75" customHeight="1">
      <c r="A53" s="14" t="s">
        <v>91</v>
      </c>
      <c r="B53" s="18"/>
      <c r="C53" s="154" t="s">
        <v>92</v>
      </c>
      <c r="D53" s="155"/>
      <c r="E53" s="64"/>
      <c r="F53" s="130">
        <v>1803.6</v>
      </c>
      <c r="G53" s="130">
        <v>778.15</v>
      </c>
    </row>
    <row r="54" spans="1:7" s="32" customFormat="1" ht="12.75" customHeight="1">
      <c r="A54" s="14" t="s">
        <v>93</v>
      </c>
      <c r="B54" s="18"/>
      <c r="C54" s="20" t="s">
        <v>94</v>
      </c>
      <c r="D54" s="10"/>
      <c r="E54" s="64"/>
      <c r="F54" s="130">
        <v>37982.46</v>
      </c>
      <c r="G54" s="130">
        <v>34383.36</v>
      </c>
    </row>
    <row r="55" spans="1:7" s="32" customFormat="1" ht="12.75" customHeight="1">
      <c r="A55" s="14" t="s">
        <v>95</v>
      </c>
      <c r="B55" s="18"/>
      <c r="C55" s="20" t="s">
        <v>96</v>
      </c>
      <c r="D55" s="10"/>
      <c r="E55" s="11"/>
      <c r="F55" s="130"/>
      <c r="G55" s="130"/>
    </row>
    <row r="56" spans="1:7" s="32" customFormat="1" ht="12.75" customHeight="1">
      <c r="A56" s="6" t="s">
        <v>75</v>
      </c>
      <c r="B56" s="7" t="s">
        <v>97</v>
      </c>
      <c r="C56" s="7"/>
      <c r="D56" s="17"/>
      <c r="E56" s="64"/>
      <c r="F56" s="130"/>
      <c r="G56" s="130"/>
    </row>
    <row r="57" spans="1:7" s="32" customFormat="1" ht="12.75" customHeight="1">
      <c r="A57" s="6" t="s">
        <v>98</v>
      </c>
      <c r="B57" s="7" t="s">
        <v>99</v>
      </c>
      <c r="C57" s="7"/>
      <c r="D57" s="17"/>
      <c r="E57" s="11"/>
      <c r="F57" s="130">
        <v>1659.94</v>
      </c>
      <c r="G57" s="130">
        <v>2351.95</v>
      </c>
    </row>
    <row r="58" spans="1:7" s="32" customFormat="1" ht="12.75" customHeight="1">
      <c r="A58" s="43"/>
      <c r="B58" s="53" t="s">
        <v>100</v>
      </c>
      <c r="C58" s="54"/>
      <c r="D58" s="55"/>
      <c r="E58" s="11"/>
      <c r="F58" s="138">
        <f>SUM(F20,F40,F41)</f>
        <v>538982.34</v>
      </c>
      <c r="G58" s="138">
        <v>547366.97</v>
      </c>
    </row>
    <row r="59" spans="1:7" s="32" customFormat="1" ht="12.75" customHeight="1">
      <c r="A59" s="38" t="s">
        <v>101</v>
      </c>
      <c r="B59" s="39" t="s">
        <v>102</v>
      </c>
      <c r="C59" s="39"/>
      <c r="D59" s="65"/>
      <c r="E59" s="11"/>
      <c r="F59" s="139">
        <f>SUM(F60:F63)</f>
        <v>497916.52</v>
      </c>
      <c r="G59" s="139">
        <v>506674.88</v>
      </c>
    </row>
    <row r="60" spans="1:7" s="32" customFormat="1" ht="12.75" customHeight="1">
      <c r="A60" s="43" t="s">
        <v>69</v>
      </c>
      <c r="B60" s="56" t="s">
        <v>103</v>
      </c>
      <c r="C60" s="56"/>
      <c r="D60" s="11"/>
      <c r="E60" s="11"/>
      <c r="F60" s="130">
        <v>2561.92</v>
      </c>
      <c r="G60" s="130">
        <v>2664.55</v>
      </c>
    </row>
    <row r="61" spans="1:7" s="32" customFormat="1" ht="12.75" customHeight="1">
      <c r="A61" s="52" t="s">
        <v>71</v>
      </c>
      <c r="B61" s="53" t="s">
        <v>104</v>
      </c>
      <c r="C61" s="54"/>
      <c r="D61" s="55"/>
      <c r="E61" s="66"/>
      <c r="F61" s="133">
        <v>487567.68</v>
      </c>
      <c r="G61" s="133">
        <v>495113.69</v>
      </c>
    </row>
    <row r="62" spans="1:7" s="32" customFormat="1" ht="12.75" customHeight="1">
      <c r="A62" s="43" t="s">
        <v>73</v>
      </c>
      <c r="B62" s="156" t="s">
        <v>105</v>
      </c>
      <c r="C62" s="157"/>
      <c r="D62" s="158"/>
      <c r="E62" s="11"/>
      <c r="F62" s="130">
        <v>2626.27</v>
      </c>
      <c r="G62" s="130">
        <v>3281.78</v>
      </c>
    </row>
    <row r="63" spans="1:7" s="32" customFormat="1" ht="12.75" customHeight="1">
      <c r="A63" s="43" t="s">
        <v>106</v>
      </c>
      <c r="B63" s="56" t="s">
        <v>107</v>
      </c>
      <c r="C63" s="9"/>
      <c r="D63" s="42"/>
      <c r="E63" s="11"/>
      <c r="F63" s="130">
        <v>5160.65</v>
      </c>
      <c r="G63" s="130">
        <v>5614.86</v>
      </c>
    </row>
    <row r="64" spans="1:7" s="32" customFormat="1" ht="12.75" customHeight="1">
      <c r="A64" s="38" t="s">
        <v>108</v>
      </c>
      <c r="B64" s="39" t="s">
        <v>109</v>
      </c>
      <c r="C64" s="40"/>
      <c r="D64" s="41"/>
      <c r="E64" s="11"/>
      <c r="F64" s="139">
        <f>SUM(F69)</f>
        <v>38423.37</v>
      </c>
      <c r="G64" s="139">
        <v>41694.6</v>
      </c>
    </row>
    <row r="65" spans="1:7" s="32" customFormat="1" ht="12.75" customHeight="1">
      <c r="A65" s="43" t="s">
        <v>69</v>
      </c>
      <c r="B65" s="44" t="s">
        <v>110</v>
      </c>
      <c r="C65" s="67"/>
      <c r="D65" s="68"/>
      <c r="E65" s="11"/>
      <c r="F65" s="130"/>
      <c r="G65" s="130"/>
    </row>
    <row r="66" spans="1:7" s="32" customFormat="1" ht="12.75">
      <c r="A66" s="8" t="s">
        <v>80</v>
      </c>
      <c r="B66" s="69"/>
      <c r="C66" s="25" t="s">
        <v>111</v>
      </c>
      <c r="D66" s="70"/>
      <c r="E66" s="64"/>
      <c r="F66" s="130"/>
      <c r="G66" s="130"/>
    </row>
    <row r="67" spans="1:7" s="32" customFormat="1" ht="12.75" customHeight="1">
      <c r="A67" s="8" t="s">
        <v>81</v>
      </c>
      <c r="B67" s="9"/>
      <c r="C67" s="25" t="s">
        <v>112</v>
      </c>
      <c r="D67" s="26"/>
      <c r="E67" s="11"/>
      <c r="F67" s="130"/>
      <c r="G67" s="130"/>
    </row>
    <row r="68" spans="1:7" s="32" customFormat="1" ht="12.75" customHeight="1">
      <c r="A68" s="8" t="s">
        <v>169</v>
      </c>
      <c r="B68" s="9"/>
      <c r="C68" s="25" t="s">
        <v>114</v>
      </c>
      <c r="D68" s="26"/>
      <c r="E68" s="71"/>
      <c r="F68" s="130"/>
      <c r="G68" s="130"/>
    </row>
    <row r="69" spans="1:7" s="2" customFormat="1" ht="12.75" customHeight="1">
      <c r="A69" s="6" t="s">
        <v>71</v>
      </c>
      <c r="B69" s="23" t="s">
        <v>115</v>
      </c>
      <c r="C69" s="72"/>
      <c r="D69" s="24"/>
      <c r="E69" s="17"/>
      <c r="F69" s="130">
        <f>SUM(F80:F83)</f>
        <v>38423.37</v>
      </c>
      <c r="G69" s="130">
        <v>41694.6</v>
      </c>
    </row>
    <row r="70" spans="1:7" s="32" customFormat="1" ht="12.75" customHeight="1">
      <c r="A70" s="8" t="s">
        <v>116</v>
      </c>
      <c r="B70" s="9"/>
      <c r="C70" s="25" t="s">
        <v>117</v>
      </c>
      <c r="D70" s="47"/>
      <c r="E70" s="11"/>
      <c r="F70" s="130"/>
      <c r="G70" s="130"/>
    </row>
    <row r="71" spans="1:7" s="32" customFormat="1" ht="12.75" customHeight="1">
      <c r="A71" s="8" t="s">
        <v>118</v>
      </c>
      <c r="B71" s="69"/>
      <c r="C71" s="25" t="s">
        <v>119</v>
      </c>
      <c r="D71" s="70"/>
      <c r="E71" s="64"/>
      <c r="F71" s="130"/>
      <c r="G71" s="130"/>
    </row>
    <row r="72" spans="1:7" s="32" customFormat="1" ht="12.75">
      <c r="A72" s="8" t="s">
        <v>120</v>
      </c>
      <c r="B72" s="69"/>
      <c r="C72" s="25" t="s">
        <v>121</v>
      </c>
      <c r="D72" s="70"/>
      <c r="E72" s="64"/>
      <c r="F72" s="130"/>
      <c r="G72" s="130"/>
    </row>
    <row r="73" spans="1:7" s="32" customFormat="1" ht="12.75">
      <c r="A73" s="73" t="s">
        <v>122</v>
      </c>
      <c r="B73" s="15"/>
      <c r="C73" s="74" t="s">
        <v>123</v>
      </c>
      <c r="D73" s="16"/>
      <c r="E73" s="64"/>
      <c r="F73" s="130"/>
      <c r="G73" s="130"/>
    </row>
    <row r="74" spans="1:7" s="32" customFormat="1" ht="12.75">
      <c r="A74" s="43" t="s">
        <v>124</v>
      </c>
      <c r="B74" s="51"/>
      <c r="C74" s="51" t="s">
        <v>125</v>
      </c>
      <c r="D74" s="47"/>
      <c r="E74" s="75"/>
      <c r="F74" s="130"/>
      <c r="G74" s="130"/>
    </row>
    <row r="75" spans="1:7" s="32" customFormat="1" ht="12.75" customHeight="1">
      <c r="A75" s="76" t="s">
        <v>126</v>
      </c>
      <c r="B75" s="72"/>
      <c r="C75" s="77" t="s">
        <v>127</v>
      </c>
      <c r="D75" s="27"/>
      <c r="E75" s="11"/>
      <c r="F75" s="130"/>
      <c r="G75" s="130"/>
    </row>
    <row r="76" spans="1:7" s="32" customFormat="1" ht="12.75" customHeight="1">
      <c r="A76" s="14" t="s">
        <v>170</v>
      </c>
      <c r="B76" s="18"/>
      <c r="C76" s="62"/>
      <c r="D76" s="10" t="s">
        <v>171</v>
      </c>
      <c r="E76" s="64"/>
      <c r="F76" s="130"/>
      <c r="G76" s="130"/>
    </row>
    <row r="77" spans="1:7" s="32" customFormat="1" ht="12.75" customHeight="1">
      <c r="A77" s="14" t="s">
        <v>172</v>
      </c>
      <c r="B77" s="18"/>
      <c r="C77" s="62"/>
      <c r="D77" s="10" t="s">
        <v>173</v>
      </c>
      <c r="E77" s="49"/>
      <c r="F77" s="130"/>
      <c r="G77" s="130"/>
    </row>
    <row r="78" spans="1:7" s="32" customFormat="1" ht="12.75" customHeight="1">
      <c r="A78" s="14" t="s">
        <v>128</v>
      </c>
      <c r="B78" s="59"/>
      <c r="C78" s="78" t="s">
        <v>129</v>
      </c>
      <c r="D78" s="79"/>
      <c r="E78" s="49"/>
      <c r="F78" s="130"/>
      <c r="G78" s="130"/>
    </row>
    <row r="79" spans="1:7" s="32" customFormat="1" ht="12.75" customHeight="1">
      <c r="A79" s="14" t="s">
        <v>130</v>
      </c>
      <c r="B79" s="80"/>
      <c r="C79" s="20" t="s">
        <v>131</v>
      </c>
      <c r="D79" s="81"/>
      <c r="E79" s="64"/>
      <c r="F79" s="130"/>
      <c r="G79" s="130"/>
    </row>
    <row r="80" spans="1:7" s="32" customFormat="1" ht="12.75" customHeight="1">
      <c r="A80" s="14" t="s">
        <v>161</v>
      </c>
      <c r="B80" s="9"/>
      <c r="C80" s="25" t="s">
        <v>132</v>
      </c>
      <c r="D80" s="26"/>
      <c r="E80" s="64"/>
      <c r="F80" s="130">
        <v>1309.49</v>
      </c>
      <c r="G80" s="130">
        <v>18070.86</v>
      </c>
    </row>
    <row r="81" spans="1:7" s="32" customFormat="1" ht="12.75" customHeight="1">
      <c r="A81" s="14" t="s">
        <v>133</v>
      </c>
      <c r="B81" s="9"/>
      <c r="C81" s="25" t="s">
        <v>174</v>
      </c>
      <c r="D81" s="26"/>
      <c r="E81" s="64"/>
      <c r="F81" s="130">
        <v>13490.14</v>
      </c>
      <c r="G81" s="130"/>
    </row>
    <row r="82" spans="1:7" s="32" customFormat="1" ht="12.75" customHeight="1">
      <c r="A82" s="8" t="s">
        <v>135</v>
      </c>
      <c r="B82" s="18"/>
      <c r="C82" s="20" t="s">
        <v>134</v>
      </c>
      <c r="D82" s="10"/>
      <c r="E82" s="64"/>
      <c r="F82" s="130">
        <v>23623.74</v>
      </c>
      <c r="G82" s="130">
        <v>23623.74</v>
      </c>
    </row>
    <row r="83" spans="1:7" s="32" customFormat="1" ht="12.75" customHeight="1">
      <c r="A83" s="8" t="s">
        <v>175</v>
      </c>
      <c r="B83" s="9"/>
      <c r="C83" s="25" t="s">
        <v>136</v>
      </c>
      <c r="D83" s="26"/>
      <c r="E83" s="71"/>
      <c r="F83" s="130"/>
      <c r="G83" s="130"/>
    </row>
    <row r="84" spans="1:7" s="32" customFormat="1" ht="12.75" customHeight="1">
      <c r="A84" s="38" t="s">
        <v>137</v>
      </c>
      <c r="B84" s="82" t="s">
        <v>138</v>
      </c>
      <c r="C84" s="83"/>
      <c r="D84" s="84"/>
      <c r="E84" s="71"/>
      <c r="F84" s="130">
        <f>SUM(F90)</f>
        <v>2642.45</v>
      </c>
      <c r="G84" s="130">
        <v>-1002.51</v>
      </c>
    </row>
    <row r="85" spans="1:7" s="32" customFormat="1" ht="12.75" customHeight="1">
      <c r="A85" s="43" t="s">
        <v>69</v>
      </c>
      <c r="B85" s="56" t="s">
        <v>176</v>
      </c>
      <c r="C85" s="9"/>
      <c r="D85" s="42"/>
      <c r="E85" s="71"/>
      <c r="F85" s="130"/>
      <c r="G85" s="130"/>
    </row>
    <row r="86" spans="1:7" s="32" customFormat="1" ht="12.75" customHeight="1">
      <c r="A86" s="43" t="s">
        <v>71</v>
      </c>
      <c r="B86" s="44" t="s">
        <v>139</v>
      </c>
      <c r="C86" s="67"/>
      <c r="D86" s="68"/>
      <c r="E86" s="11"/>
      <c r="F86" s="130"/>
      <c r="G86" s="130"/>
    </row>
    <row r="87" spans="1:7" s="32" customFormat="1" ht="12.75" customHeight="1">
      <c r="A87" s="8" t="s">
        <v>116</v>
      </c>
      <c r="B87" s="9"/>
      <c r="C87" s="25" t="s">
        <v>177</v>
      </c>
      <c r="D87" s="26"/>
      <c r="E87" s="11"/>
      <c r="F87" s="130"/>
      <c r="G87" s="130"/>
    </row>
    <row r="88" spans="1:7" s="32" customFormat="1" ht="12.75" customHeight="1">
      <c r="A88" s="8" t="s">
        <v>118</v>
      </c>
      <c r="B88" s="9"/>
      <c r="C88" s="25" t="s">
        <v>178</v>
      </c>
      <c r="D88" s="26"/>
      <c r="E88" s="11"/>
      <c r="F88" s="130"/>
      <c r="G88" s="130"/>
    </row>
    <row r="89" spans="1:7" s="32" customFormat="1" ht="12.75" customHeight="1">
      <c r="A89" s="6" t="s">
        <v>73</v>
      </c>
      <c r="B89" s="62" t="s">
        <v>140</v>
      </c>
      <c r="C89" s="62"/>
      <c r="D89" s="19"/>
      <c r="E89" s="11"/>
      <c r="F89" s="130"/>
      <c r="G89" s="130"/>
    </row>
    <row r="90" spans="1:7" s="32" customFormat="1" ht="12.75" customHeight="1">
      <c r="A90" s="52" t="s">
        <v>75</v>
      </c>
      <c r="B90" s="53" t="s">
        <v>141</v>
      </c>
      <c r="C90" s="54"/>
      <c r="D90" s="55"/>
      <c r="E90" s="11"/>
      <c r="F90" s="130">
        <f>SUM(F91:F92)</f>
        <v>2642.45</v>
      </c>
      <c r="G90" s="130">
        <v>-1002.51</v>
      </c>
    </row>
    <row r="91" spans="1:7" s="32" customFormat="1" ht="12.75" customHeight="1">
      <c r="A91" s="8" t="s">
        <v>179</v>
      </c>
      <c r="B91" s="40"/>
      <c r="C91" s="25" t="s">
        <v>142</v>
      </c>
      <c r="D91" s="85"/>
      <c r="E91" s="49"/>
      <c r="F91" s="130">
        <v>3644.99</v>
      </c>
      <c r="G91" s="130">
        <v>169.87</v>
      </c>
    </row>
    <row r="92" spans="1:7" s="32" customFormat="1" ht="12.75" customHeight="1">
      <c r="A92" s="8" t="s">
        <v>180</v>
      </c>
      <c r="B92" s="40"/>
      <c r="C92" s="25" t="s">
        <v>143</v>
      </c>
      <c r="D92" s="85"/>
      <c r="E92" s="49"/>
      <c r="F92" s="130">
        <v>-1002.54</v>
      </c>
      <c r="G92" s="130">
        <v>-1172.38</v>
      </c>
    </row>
    <row r="93" spans="1:7" s="32" customFormat="1" ht="12.75" customHeight="1">
      <c r="A93" s="38" t="s">
        <v>181</v>
      </c>
      <c r="B93" s="82" t="s">
        <v>182</v>
      </c>
      <c r="C93" s="84"/>
      <c r="D93" s="84"/>
      <c r="E93" s="49"/>
      <c r="F93" s="130"/>
      <c r="G93" s="130"/>
    </row>
    <row r="94" spans="1:7" s="32" customFormat="1" ht="25.5" customHeight="1">
      <c r="A94" s="38"/>
      <c r="B94" s="159" t="s">
        <v>183</v>
      </c>
      <c r="C94" s="160"/>
      <c r="D94" s="155"/>
      <c r="E94" s="11"/>
      <c r="F94" s="138">
        <f>SUM(F59,F64,F84)</f>
        <v>538982.34</v>
      </c>
      <c r="G94" s="138">
        <v>547366.97</v>
      </c>
    </row>
    <row r="95" spans="1:7" s="32" customFormat="1" ht="12.75">
      <c r="A95" s="86"/>
      <c r="B95" s="87"/>
      <c r="C95" s="87"/>
      <c r="D95" s="87"/>
      <c r="E95" s="87"/>
      <c r="F95" s="30"/>
      <c r="G95" s="30"/>
    </row>
    <row r="96" spans="1:7" s="32" customFormat="1" ht="12.75" customHeight="1">
      <c r="A96" s="161" t="s">
        <v>36</v>
      </c>
      <c r="B96" s="161"/>
      <c r="C96" s="161"/>
      <c r="D96" s="161"/>
      <c r="E96" s="161"/>
      <c r="F96" s="153" t="s">
        <v>37</v>
      </c>
      <c r="G96" s="153"/>
    </row>
    <row r="97" spans="1:7" s="32" customFormat="1" ht="12.75">
      <c r="A97" s="147" t="s">
        <v>46</v>
      </c>
      <c r="B97" s="147"/>
      <c r="C97" s="147"/>
      <c r="D97" s="147"/>
      <c r="E97" s="147"/>
      <c r="F97" s="148" t="s">
        <v>144</v>
      </c>
      <c r="G97" s="148"/>
    </row>
    <row r="98" spans="1:7" s="32" customFormat="1" ht="12.75">
      <c r="A98" s="151" t="s">
        <v>45</v>
      </c>
      <c r="B98" s="152"/>
      <c r="C98" s="152"/>
      <c r="D98" s="152"/>
      <c r="E98" s="88"/>
      <c r="F98" s="35"/>
      <c r="G98" s="35"/>
    </row>
    <row r="99" spans="1:7" s="32" customFormat="1" ht="12.75">
      <c r="A99" s="90"/>
      <c r="B99" s="89"/>
      <c r="C99" s="89"/>
      <c r="D99" s="89"/>
      <c r="E99" s="88"/>
      <c r="F99" s="35"/>
      <c r="G99" s="35"/>
    </row>
    <row r="100" spans="1:7" s="32" customFormat="1" ht="12.75">
      <c r="A100" s="182" t="s">
        <v>38</v>
      </c>
      <c r="B100" s="182"/>
      <c r="C100" s="182"/>
      <c r="D100" s="182"/>
      <c r="E100" s="182"/>
      <c r="F100" s="183" t="s">
        <v>39</v>
      </c>
      <c r="G100" s="183"/>
    </row>
    <row r="101" spans="1:7" s="32" customFormat="1" ht="12.75" customHeight="1">
      <c r="A101" s="175" t="s">
        <v>47</v>
      </c>
      <c r="B101" s="175"/>
      <c r="C101" s="175"/>
      <c r="D101" s="175"/>
      <c r="E101" s="175"/>
      <c r="F101" s="166" t="s">
        <v>144</v>
      </c>
      <c r="G101" s="166"/>
    </row>
    <row r="102" s="32" customFormat="1" ht="12.75">
      <c r="E102" s="30"/>
    </row>
    <row r="103" s="32" customFormat="1" ht="12.75">
      <c r="E103" s="30"/>
    </row>
    <row r="104" s="32" customFormat="1" ht="12.75">
      <c r="E104" s="30"/>
    </row>
    <row r="105" s="32" customFormat="1" ht="12.75">
      <c r="E105" s="30"/>
    </row>
    <row r="106" s="32" customFormat="1" ht="12.75">
      <c r="E106" s="30"/>
    </row>
    <row r="107" s="32" customFormat="1" ht="12.75">
      <c r="E107" s="30"/>
    </row>
    <row r="108" s="32" customFormat="1" ht="12.75">
      <c r="E108" s="30"/>
    </row>
    <row r="109" s="32" customFormat="1" ht="12.75">
      <c r="E109" s="30"/>
    </row>
    <row r="110" s="32" customFormat="1" ht="12.75">
      <c r="E110" s="30"/>
    </row>
    <row r="111" s="32" customFormat="1" ht="12.75">
      <c r="E111" s="30"/>
    </row>
    <row r="112" s="32" customFormat="1" ht="12.75">
      <c r="E112" s="30"/>
    </row>
    <row r="113" s="32" customFormat="1" ht="12.75">
      <c r="E113" s="30"/>
    </row>
    <row r="114" s="32" customFormat="1" ht="12.75">
      <c r="E114" s="30"/>
    </row>
    <row r="115" s="32" customFormat="1" ht="12.75">
      <c r="E115" s="30"/>
    </row>
    <row r="116" s="32" customFormat="1" ht="12.75">
      <c r="E116" s="30"/>
    </row>
    <row r="117" s="32" customFormat="1" ht="12.75">
      <c r="E117" s="30"/>
    </row>
    <row r="118" s="32" customFormat="1" ht="12.75">
      <c r="E118" s="30"/>
    </row>
    <row r="119" s="32" customFormat="1" ht="12.75">
      <c r="E119" s="30"/>
    </row>
    <row r="120" s="32" customFormat="1" ht="12.75">
      <c r="E120" s="30"/>
    </row>
    <row r="121" s="32" customFormat="1" ht="12.75">
      <c r="E121" s="30"/>
    </row>
    <row r="122" s="32" customFormat="1" ht="12.75">
      <c r="E122" s="30"/>
    </row>
  </sheetData>
  <sheetProtection/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view="pageBreakPreview" zoomScale="120" zoomScaleSheetLayoutView="120" zoomScalePageLayoutView="0" workbookViewId="0" topLeftCell="A13">
      <selection activeCell="H40" sqref="H40"/>
    </sheetView>
  </sheetViews>
  <sheetFormatPr defaultColWidth="9.140625" defaultRowHeight="12.75"/>
  <cols>
    <col min="1" max="1" width="8.00390625" style="91" customWidth="1"/>
    <col min="2" max="2" width="1.57421875" style="91" hidden="1" customWidth="1"/>
    <col min="3" max="3" width="30.140625" style="91" customWidth="1"/>
    <col min="4" max="4" width="18.28125" style="91" customWidth="1"/>
    <col min="5" max="5" width="0" style="91" hidden="1" customWidth="1"/>
    <col min="6" max="6" width="11.7109375" style="91" customWidth="1"/>
    <col min="7" max="7" width="13.8515625" style="91" customWidth="1"/>
    <col min="8" max="9" width="13.140625" style="91" customWidth="1"/>
    <col min="10" max="16384" width="9.140625" style="91" customWidth="1"/>
  </cols>
  <sheetData>
    <row r="1" spans="7:8" ht="12.75">
      <c r="G1" s="92"/>
      <c r="H1" s="92"/>
    </row>
    <row r="2" spans="4:9" ht="15.75">
      <c r="D2" s="110"/>
      <c r="G2" s="93" t="s">
        <v>188</v>
      </c>
      <c r="H2" s="94"/>
      <c r="I2" s="94"/>
    </row>
    <row r="3" spans="7:9" ht="15.75">
      <c r="G3" s="93" t="s">
        <v>56</v>
      </c>
      <c r="H3" s="94"/>
      <c r="I3" s="94"/>
    </row>
    <row r="5" spans="1:9" ht="15.75">
      <c r="A5" s="208" t="s">
        <v>48</v>
      </c>
      <c r="B5" s="207"/>
      <c r="C5" s="207"/>
      <c r="D5" s="207"/>
      <c r="E5" s="207"/>
      <c r="F5" s="207"/>
      <c r="G5" s="207"/>
      <c r="H5" s="207"/>
      <c r="I5" s="207"/>
    </row>
    <row r="6" spans="1:9" ht="15.75">
      <c r="A6" s="209" t="s">
        <v>189</v>
      </c>
      <c r="B6" s="207"/>
      <c r="C6" s="207"/>
      <c r="D6" s="207"/>
      <c r="E6" s="207"/>
      <c r="F6" s="207"/>
      <c r="G6" s="207"/>
      <c r="H6" s="207"/>
      <c r="I6" s="207"/>
    </row>
    <row r="7" spans="1:9" ht="15.75">
      <c r="A7" s="210" t="s">
        <v>265</v>
      </c>
      <c r="B7" s="211"/>
      <c r="C7" s="211"/>
      <c r="D7" s="211"/>
      <c r="E7" s="211"/>
      <c r="F7" s="211"/>
      <c r="G7" s="211"/>
      <c r="H7" s="211"/>
      <c r="I7" s="211"/>
    </row>
    <row r="8" spans="1:9" ht="15">
      <c r="A8" s="202" t="s">
        <v>61</v>
      </c>
      <c r="B8" s="203"/>
      <c r="C8" s="203"/>
      <c r="D8" s="203"/>
      <c r="E8" s="203"/>
      <c r="F8" s="203"/>
      <c r="G8" s="203"/>
      <c r="H8" s="203"/>
      <c r="I8" s="203"/>
    </row>
    <row r="9" spans="1:9" ht="15">
      <c r="A9" s="200" t="s">
        <v>259</v>
      </c>
      <c r="B9" s="201"/>
      <c r="C9" s="201"/>
      <c r="D9" s="201"/>
      <c r="E9" s="201"/>
      <c r="F9" s="201"/>
      <c r="G9" s="201"/>
      <c r="H9" s="201"/>
      <c r="I9" s="201"/>
    </row>
    <row r="10" spans="1:9" ht="15">
      <c r="A10" s="202" t="s">
        <v>29</v>
      </c>
      <c r="B10" s="203"/>
      <c r="C10" s="203"/>
      <c r="D10" s="203"/>
      <c r="E10" s="203"/>
      <c r="F10" s="203"/>
      <c r="G10" s="203"/>
      <c r="H10" s="203"/>
      <c r="I10" s="203"/>
    </row>
    <row r="11" spans="1:9" ht="15">
      <c r="A11" s="202" t="s">
        <v>30</v>
      </c>
      <c r="B11" s="207"/>
      <c r="C11" s="207"/>
      <c r="D11" s="207"/>
      <c r="E11" s="207"/>
      <c r="F11" s="207"/>
      <c r="G11" s="207"/>
      <c r="H11" s="207"/>
      <c r="I11" s="207"/>
    </row>
    <row r="12" spans="1:9" ht="15">
      <c r="A12" s="204"/>
      <c r="B12" s="203"/>
      <c r="C12" s="203"/>
      <c r="D12" s="203"/>
      <c r="E12" s="203"/>
      <c r="F12" s="203"/>
      <c r="G12" s="203"/>
      <c r="H12" s="203"/>
      <c r="I12" s="203"/>
    </row>
    <row r="13" spans="1:9" ht="15">
      <c r="A13" s="205" t="s">
        <v>190</v>
      </c>
      <c r="B13" s="206"/>
      <c r="C13" s="206"/>
      <c r="D13" s="206"/>
      <c r="E13" s="206"/>
      <c r="F13" s="206"/>
      <c r="G13" s="206"/>
      <c r="H13" s="206"/>
      <c r="I13" s="206"/>
    </row>
    <row r="14" spans="1:9" ht="15">
      <c r="A14" s="202"/>
      <c r="B14" s="203"/>
      <c r="C14" s="203"/>
      <c r="D14" s="203"/>
      <c r="E14" s="203"/>
      <c r="F14" s="203"/>
      <c r="G14" s="203"/>
      <c r="H14" s="203"/>
      <c r="I14" s="203"/>
    </row>
    <row r="15" spans="1:9" ht="15">
      <c r="A15" s="205" t="s">
        <v>266</v>
      </c>
      <c r="B15" s="206"/>
      <c r="C15" s="206"/>
      <c r="D15" s="206"/>
      <c r="E15" s="206"/>
      <c r="F15" s="206"/>
      <c r="G15" s="206"/>
      <c r="H15" s="206"/>
      <c r="I15" s="206"/>
    </row>
    <row r="16" spans="1:9" ht="9.75" customHeight="1">
      <c r="A16" s="95"/>
      <c r="B16" s="96"/>
      <c r="C16" s="96"/>
      <c r="D16" s="96"/>
      <c r="E16" s="96"/>
      <c r="F16" s="96"/>
      <c r="G16" s="96"/>
      <c r="H16" s="96"/>
      <c r="I16" s="96"/>
    </row>
    <row r="17" spans="1:9" ht="15">
      <c r="A17" s="212" t="s">
        <v>268</v>
      </c>
      <c r="B17" s="201"/>
      <c r="C17" s="201"/>
      <c r="D17" s="201"/>
      <c r="E17" s="201"/>
      <c r="F17" s="201"/>
      <c r="G17" s="201"/>
      <c r="H17" s="201"/>
      <c r="I17" s="201"/>
    </row>
    <row r="18" spans="1:9" ht="15">
      <c r="A18" s="202"/>
      <c r="B18" s="203"/>
      <c r="C18" s="203"/>
      <c r="D18" s="203"/>
      <c r="E18" s="203"/>
      <c r="F18" s="203"/>
      <c r="G18" s="203"/>
      <c r="H18" s="203"/>
      <c r="I18" s="203"/>
    </row>
    <row r="19" spans="1:9" s="96" customFormat="1" ht="15">
      <c r="A19" s="213" t="s">
        <v>264</v>
      </c>
      <c r="B19" s="203"/>
      <c r="C19" s="203"/>
      <c r="D19" s="203"/>
      <c r="E19" s="203"/>
      <c r="F19" s="203"/>
      <c r="G19" s="203"/>
      <c r="H19" s="203"/>
      <c r="I19" s="203"/>
    </row>
    <row r="20" spans="1:9" s="111" customFormat="1" ht="49.5" customHeight="1">
      <c r="A20" s="221" t="s">
        <v>53</v>
      </c>
      <c r="B20" s="221"/>
      <c r="C20" s="221" t="s">
        <v>63</v>
      </c>
      <c r="D20" s="198"/>
      <c r="E20" s="198"/>
      <c r="F20" s="198"/>
      <c r="G20" s="97" t="s">
        <v>191</v>
      </c>
      <c r="H20" s="97" t="s">
        <v>192</v>
      </c>
      <c r="I20" s="97" t="s">
        <v>193</v>
      </c>
    </row>
    <row r="21" spans="1:9" ht="15.75">
      <c r="A21" s="99" t="s">
        <v>67</v>
      </c>
      <c r="B21" s="102" t="s">
        <v>194</v>
      </c>
      <c r="C21" s="199" t="s">
        <v>194</v>
      </c>
      <c r="D21" s="222"/>
      <c r="E21" s="222"/>
      <c r="F21" s="222"/>
      <c r="G21" s="102"/>
      <c r="H21" s="141">
        <f>SUM(H28,H22)</f>
        <v>403401.22000000003</v>
      </c>
      <c r="I21" s="141">
        <f>SUM(I28,I22)</f>
        <v>330121.04</v>
      </c>
    </row>
    <row r="22" spans="1:9" ht="15.75">
      <c r="A22" s="101" t="s">
        <v>69</v>
      </c>
      <c r="B22" s="113" t="s">
        <v>195</v>
      </c>
      <c r="C22" s="197" t="s">
        <v>195</v>
      </c>
      <c r="D22" s="197"/>
      <c r="E22" s="197"/>
      <c r="F22" s="197"/>
      <c r="G22" s="113"/>
      <c r="H22" s="146">
        <f>SUM(H23:H26)</f>
        <v>394227.46</v>
      </c>
      <c r="I22" s="146">
        <f>SUM(I23:I26)</f>
        <v>320937.77999999997</v>
      </c>
    </row>
    <row r="23" spans="1:9" ht="15.75">
      <c r="A23" s="101" t="s">
        <v>31</v>
      </c>
      <c r="B23" s="113" t="s">
        <v>103</v>
      </c>
      <c r="C23" s="197" t="s">
        <v>103</v>
      </c>
      <c r="D23" s="197"/>
      <c r="E23" s="197"/>
      <c r="F23" s="197"/>
      <c r="G23" s="113"/>
      <c r="H23" s="134">
        <v>237797.44</v>
      </c>
      <c r="I23" s="134">
        <v>204721.6</v>
      </c>
    </row>
    <row r="24" spans="1:9" ht="15.75">
      <c r="A24" s="101" t="s">
        <v>32</v>
      </c>
      <c r="B24" s="100" t="s">
        <v>33</v>
      </c>
      <c r="C24" s="195" t="s">
        <v>33</v>
      </c>
      <c r="D24" s="195"/>
      <c r="E24" s="195"/>
      <c r="F24" s="195"/>
      <c r="G24" s="100"/>
      <c r="H24" s="134">
        <v>154451.63</v>
      </c>
      <c r="I24" s="134">
        <v>114359</v>
      </c>
    </row>
    <row r="25" spans="1:9" ht="15.75">
      <c r="A25" s="101" t="s">
        <v>34</v>
      </c>
      <c r="B25" s="113" t="s">
        <v>218</v>
      </c>
      <c r="C25" s="195" t="s">
        <v>218</v>
      </c>
      <c r="D25" s="195"/>
      <c r="E25" s="195"/>
      <c r="F25" s="195"/>
      <c r="G25" s="113"/>
      <c r="H25" s="134">
        <v>937.93</v>
      </c>
      <c r="I25" s="134">
        <v>687.87</v>
      </c>
    </row>
    <row r="26" spans="1:9" ht="15.75">
      <c r="A26" s="101" t="s">
        <v>219</v>
      </c>
      <c r="B26" s="100" t="s">
        <v>220</v>
      </c>
      <c r="C26" s="195" t="s">
        <v>220</v>
      </c>
      <c r="D26" s="195"/>
      <c r="E26" s="195"/>
      <c r="F26" s="195"/>
      <c r="G26" s="100"/>
      <c r="H26" s="134">
        <v>1040.46</v>
      </c>
      <c r="I26" s="134">
        <v>1169.31</v>
      </c>
    </row>
    <row r="27" spans="1:9" ht="15.75">
      <c r="A27" s="101" t="s">
        <v>71</v>
      </c>
      <c r="B27" s="113" t="s">
        <v>196</v>
      </c>
      <c r="C27" s="195" t="s">
        <v>196</v>
      </c>
      <c r="D27" s="195"/>
      <c r="E27" s="195"/>
      <c r="F27" s="195"/>
      <c r="G27" s="113"/>
      <c r="H27" s="134"/>
      <c r="I27" s="135"/>
    </row>
    <row r="28" spans="1:9" ht="15.75">
      <c r="A28" s="101" t="s">
        <v>73</v>
      </c>
      <c r="B28" s="113" t="s">
        <v>197</v>
      </c>
      <c r="C28" s="195" t="s">
        <v>197</v>
      </c>
      <c r="D28" s="195"/>
      <c r="E28" s="195"/>
      <c r="F28" s="195"/>
      <c r="G28" s="113"/>
      <c r="H28" s="146">
        <f>SUM(H29)</f>
        <v>9173.76</v>
      </c>
      <c r="I28" s="146">
        <f>SUM(I29)</f>
        <v>9183.26</v>
      </c>
    </row>
    <row r="29" spans="1:9" ht="15.75">
      <c r="A29" s="101" t="s">
        <v>198</v>
      </c>
      <c r="B29" s="100" t="s">
        <v>199</v>
      </c>
      <c r="C29" s="195" t="s">
        <v>199</v>
      </c>
      <c r="D29" s="195"/>
      <c r="E29" s="195"/>
      <c r="F29" s="195"/>
      <c r="G29" s="100"/>
      <c r="H29" s="143">
        <v>9173.76</v>
      </c>
      <c r="I29" s="143">
        <v>9183.26</v>
      </c>
    </row>
    <row r="30" spans="1:9" ht="15.75">
      <c r="A30" s="101" t="s">
        <v>200</v>
      </c>
      <c r="B30" s="100" t="s">
        <v>201</v>
      </c>
      <c r="C30" s="195" t="s">
        <v>201</v>
      </c>
      <c r="D30" s="195"/>
      <c r="E30" s="195"/>
      <c r="F30" s="195"/>
      <c r="G30" s="100"/>
      <c r="H30" s="134"/>
      <c r="I30" s="135"/>
    </row>
    <row r="31" spans="1:9" ht="15.75">
      <c r="A31" s="99" t="s">
        <v>76</v>
      </c>
      <c r="B31" s="102" t="s">
        <v>202</v>
      </c>
      <c r="C31" s="199" t="s">
        <v>202</v>
      </c>
      <c r="D31" s="199"/>
      <c r="E31" s="199"/>
      <c r="F31" s="199"/>
      <c r="G31" s="102"/>
      <c r="H31" s="141">
        <f>SUM(H32:H44)</f>
        <v>311808.35000000003</v>
      </c>
      <c r="I31" s="141">
        <f>SUM(I32:I45)</f>
        <v>326955.5</v>
      </c>
    </row>
    <row r="32" spans="1:9" ht="15.75">
      <c r="A32" s="101" t="s">
        <v>69</v>
      </c>
      <c r="B32" s="113" t="s">
        <v>221</v>
      </c>
      <c r="C32" s="195" t="s">
        <v>222</v>
      </c>
      <c r="D32" s="196"/>
      <c r="E32" s="196"/>
      <c r="F32" s="196"/>
      <c r="G32" s="113"/>
      <c r="H32" s="143">
        <v>243192.37</v>
      </c>
      <c r="I32" s="143">
        <v>252737.76</v>
      </c>
    </row>
    <row r="33" spans="1:9" ht="15.75">
      <c r="A33" s="101" t="s">
        <v>71</v>
      </c>
      <c r="B33" s="113" t="s">
        <v>223</v>
      </c>
      <c r="C33" s="195" t="s">
        <v>224</v>
      </c>
      <c r="D33" s="196"/>
      <c r="E33" s="196"/>
      <c r="F33" s="196"/>
      <c r="G33" s="113"/>
      <c r="H33" s="143">
        <v>8806.26</v>
      </c>
      <c r="I33" s="143">
        <v>9711.55</v>
      </c>
    </row>
    <row r="34" spans="1:9" ht="15.75">
      <c r="A34" s="101" t="s">
        <v>73</v>
      </c>
      <c r="B34" s="113" t="s">
        <v>225</v>
      </c>
      <c r="C34" s="195" t="s">
        <v>226</v>
      </c>
      <c r="D34" s="196"/>
      <c r="E34" s="196"/>
      <c r="F34" s="196"/>
      <c r="G34" s="113"/>
      <c r="H34" s="143">
        <v>39124.13</v>
      </c>
      <c r="I34" s="143">
        <v>38537.51</v>
      </c>
    </row>
    <row r="35" spans="1:9" ht="15.75">
      <c r="A35" s="101" t="s">
        <v>75</v>
      </c>
      <c r="B35" s="113" t="s">
        <v>227</v>
      </c>
      <c r="C35" s="197" t="s">
        <v>228</v>
      </c>
      <c r="D35" s="196"/>
      <c r="E35" s="196"/>
      <c r="F35" s="196"/>
      <c r="G35" s="113"/>
      <c r="H35" s="143"/>
      <c r="I35" s="143">
        <v>100</v>
      </c>
    </row>
    <row r="36" spans="1:9" ht="15.75">
      <c r="A36" s="101" t="s">
        <v>98</v>
      </c>
      <c r="B36" s="113" t="s">
        <v>229</v>
      </c>
      <c r="C36" s="197" t="s">
        <v>230</v>
      </c>
      <c r="D36" s="196"/>
      <c r="E36" s="196"/>
      <c r="F36" s="196"/>
      <c r="G36" s="113"/>
      <c r="H36" s="143">
        <v>1236.3</v>
      </c>
      <c r="I36" s="143">
        <v>3277.27</v>
      </c>
    </row>
    <row r="37" spans="1:9" ht="15.75">
      <c r="A37" s="101" t="s">
        <v>231</v>
      </c>
      <c r="B37" s="113" t="s">
        <v>232</v>
      </c>
      <c r="C37" s="197" t="s">
        <v>233</v>
      </c>
      <c r="D37" s="196"/>
      <c r="E37" s="196"/>
      <c r="F37" s="196"/>
      <c r="G37" s="113"/>
      <c r="H37" s="143">
        <v>574</v>
      </c>
      <c r="I37" s="143">
        <v>43</v>
      </c>
    </row>
    <row r="38" spans="1:9" ht="15.75">
      <c r="A38" s="101" t="s">
        <v>234</v>
      </c>
      <c r="B38" s="113" t="s">
        <v>235</v>
      </c>
      <c r="C38" s="197" t="s">
        <v>236</v>
      </c>
      <c r="D38" s="196"/>
      <c r="E38" s="196"/>
      <c r="F38" s="196"/>
      <c r="G38" s="113"/>
      <c r="H38" s="134"/>
      <c r="I38" s="134"/>
    </row>
    <row r="39" spans="1:9" ht="15.75">
      <c r="A39" s="101" t="s">
        <v>237</v>
      </c>
      <c r="B39" s="113" t="s">
        <v>203</v>
      </c>
      <c r="C39" s="195" t="s">
        <v>203</v>
      </c>
      <c r="D39" s="196"/>
      <c r="E39" s="196"/>
      <c r="F39" s="196"/>
      <c r="G39" s="113"/>
      <c r="H39" s="134"/>
      <c r="I39" s="134"/>
    </row>
    <row r="40" spans="1:9" ht="15.75">
      <c r="A40" s="101" t="s">
        <v>238</v>
      </c>
      <c r="B40" s="113" t="s">
        <v>239</v>
      </c>
      <c r="C40" s="197" t="s">
        <v>239</v>
      </c>
      <c r="D40" s="196"/>
      <c r="E40" s="196"/>
      <c r="F40" s="196"/>
      <c r="G40" s="113"/>
      <c r="H40" s="134">
        <v>16971.46</v>
      </c>
      <c r="I40" s="134">
        <v>19458.98</v>
      </c>
    </row>
    <row r="41" spans="1:9" ht="15.75" customHeight="1">
      <c r="A41" s="101" t="s">
        <v>240</v>
      </c>
      <c r="B41" s="113" t="s">
        <v>241</v>
      </c>
      <c r="C41" s="195" t="s">
        <v>204</v>
      </c>
      <c r="D41" s="198"/>
      <c r="E41" s="198"/>
      <c r="F41" s="198"/>
      <c r="G41" s="113"/>
      <c r="H41" s="134"/>
      <c r="I41" s="134"/>
    </row>
    <row r="42" spans="1:9" ht="15.75" customHeight="1">
      <c r="A42" s="101" t="s">
        <v>242</v>
      </c>
      <c r="B42" s="113" t="s">
        <v>243</v>
      </c>
      <c r="C42" s="195" t="s">
        <v>244</v>
      </c>
      <c r="D42" s="196"/>
      <c r="E42" s="196"/>
      <c r="F42" s="196"/>
      <c r="G42" s="113"/>
      <c r="H42" s="134"/>
      <c r="I42" s="134"/>
    </row>
    <row r="43" spans="1:9" ht="15.75">
      <c r="A43" s="101" t="s">
        <v>245</v>
      </c>
      <c r="B43" s="113" t="s">
        <v>246</v>
      </c>
      <c r="C43" s="195" t="s">
        <v>205</v>
      </c>
      <c r="D43" s="196"/>
      <c r="E43" s="196"/>
      <c r="F43" s="196"/>
      <c r="G43" s="113"/>
      <c r="H43" s="134"/>
      <c r="I43" s="134"/>
    </row>
    <row r="44" spans="1:9" ht="15.75">
      <c r="A44" s="101" t="s">
        <v>247</v>
      </c>
      <c r="B44" s="113" t="s">
        <v>248</v>
      </c>
      <c r="C44" s="195" t="s">
        <v>249</v>
      </c>
      <c r="D44" s="196"/>
      <c r="E44" s="196"/>
      <c r="F44" s="196"/>
      <c r="G44" s="113"/>
      <c r="H44" s="134">
        <v>1903.83</v>
      </c>
      <c r="I44" s="134">
        <v>3089.43</v>
      </c>
    </row>
    <row r="45" spans="1:9" ht="15.75">
      <c r="A45" s="101" t="s">
        <v>250</v>
      </c>
      <c r="B45" s="113" t="s">
        <v>251</v>
      </c>
      <c r="C45" s="214" t="s">
        <v>206</v>
      </c>
      <c r="D45" s="215"/>
      <c r="E45" s="215"/>
      <c r="F45" s="216"/>
      <c r="G45" s="113"/>
      <c r="H45" s="134"/>
      <c r="I45" s="134"/>
    </row>
    <row r="46" spans="1:9" ht="15.75">
      <c r="A46" s="102" t="s">
        <v>77</v>
      </c>
      <c r="B46" s="103" t="s">
        <v>207</v>
      </c>
      <c r="C46" s="217" t="s">
        <v>207</v>
      </c>
      <c r="D46" s="218"/>
      <c r="E46" s="218"/>
      <c r="F46" s="219"/>
      <c r="G46" s="103"/>
      <c r="H46" s="134">
        <f>SUM(H21-H31)</f>
        <v>91592.87</v>
      </c>
      <c r="I46" s="134">
        <f>SUM(I21-I31)</f>
        <v>3165.539999999979</v>
      </c>
    </row>
    <row r="47" spans="1:9" ht="15.75">
      <c r="A47" s="102" t="s">
        <v>101</v>
      </c>
      <c r="B47" s="102" t="s">
        <v>208</v>
      </c>
      <c r="C47" s="220" t="s">
        <v>208</v>
      </c>
      <c r="D47" s="218"/>
      <c r="E47" s="218"/>
      <c r="F47" s="219"/>
      <c r="G47" s="112"/>
      <c r="H47" s="134"/>
      <c r="I47" s="134"/>
    </row>
    <row r="48" spans="1:9" ht="15.75">
      <c r="A48" s="100" t="s">
        <v>187</v>
      </c>
      <c r="B48" s="113" t="s">
        <v>252</v>
      </c>
      <c r="C48" s="214" t="s">
        <v>209</v>
      </c>
      <c r="D48" s="215"/>
      <c r="E48" s="215"/>
      <c r="F48" s="216"/>
      <c r="G48" s="98"/>
      <c r="H48" s="134"/>
      <c r="I48" s="134"/>
    </row>
    <row r="49" spans="1:9" ht="15.75">
      <c r="A49" s="100" t="s">
        <v>71</v>
      </c>
      <c r="B49" s="113" t="s">
        <v>210</v>
      </c>
      <c r="C49" s="214" t="s">
        <v>210</v>
      </c>
      <c r="D49" s="215"/>
      <c r="E49" s="215"/>
      <c r="F49" s="216"/>
      <c r="G49" s="98"/>
      <c r="H49" s="134"/>
      <c r="I49" s="134"/>
    </row>
    <row r="50" spans="1:9" ht="15.75">
      <c r="A50" s="100" t="s">
        <v>253</v>
      </c>
      <c r="B50" s="113" t="s">
        <v>254</v>
      </c>
      <c r="C50" s="214" t="s">
        <v>211</v>
      </c>
      <c r="D50" s="215"/>
      <c r="E50" s="215"/>
      <c r="F50" s="216"/>
      <c r="G50" s="98"/>
      <c r="H50" s="134"/>
      <c r="I50" s="134"/>
    </row>
    <row r="51" spans="1:9" ht="15.75">
      <c r="A51" s="102" t="s">
        <v>108</v>
      </c>
      <c r="B51" s="103" t="s">
        <v>212</v>
      </c>
      <c r="C51" s="217" t="s">
        <v>212</v>
      </c>
      <c r="D51" s="218"/>
      <c r="E51" s="218"/>
      <c r="F51" s="219"/>
      <c r="G51" s="112"/>
      <c r="H51" s="134"/>
      <c r="I51" s="134"/>
    </row>
    <row r="52" spans="1:9" ht="30" customHeight="1">
      <c r="A52" s="102" t="s">
        <v>137</v>
      </c>
      <c r="B52" s="103" t="s">
        <v>213</v>
      </c>
      <c r="C52" s="223" t="s">
        <v>213</v>
      </c>
      <c r="D52" s="224"/>
      <c r="E52" s="224"/>
      <c r="F52" s="225"/>
      <c r="G52" s="112"/>
      <c r="H52" s="134"/>
      <c r="I52" s="134"/>
    </row>
    <row r="53" spans="1:9" ht="15.75">
      <c r="A53" s="102" t="s">
        <v>181</v>
      </c>
      <c r="B53" s="103" t="s">
        <v>255</v>
      </c>
      <c r="C53" s="217" t="s">
        <v>255</v>
      </c>
      <c r="D53" s="218"/>
      <c r="E53" s="218"/>
      <c r="F53" s="219"/>
      <c r="G53" s="112"/>
      <c r="H53" s="134"/>
      <c r="I53" s="134"/>
    </row>
    <row r="54" spans="1:9" ht="30" customHeight="1">
      <c r="A54" s="102" t="s">
        <v>215</v>
      </c>
      <c r="B54" s="102" t="s">
        <v>214</v>
      </c>
      <c r="C54" s="226" t="s">
        <v>214</v>
      </c>
      <c r="D54" s="224"/>
      <c r="E54" s="224"/>
      <c r="F54" s="225"/>
      <c r="G54" s="112"/>
      <c r="H54" s="144">
        <f>SUM(H46)</f>
        <v>91592.87</v>
      </c>
      <c r="I54" s="134">
        <f>SUM(I46)</f>
        <v>3165.539999999979</v>
      </c>
    </row>
    <row r="55" spans="1:9" ht="15.75">
      <c r="A55" s="102" t="s">
        <v>69</v>
      </c>
      <c r="B55" s="102" t="s">
        <v>216</v>
      </c>
      <c r="C55" s="220" t="s">
        <v>216</v>
      </c>
      <c r="D55" s="218"/>
      <c r="E55" s="218"/>
      <c r="F55" s="219"/>
      <c r="G55" s="112"/>
      <c r="H55" s="134"/>
      <c r="I55" s="134"/>
    </row>
    <row r="56" spans="1:9" ht="15.75">
      <c r="A56" s="102" t="s">
        <v>256</v>
      </c>
      <c r="B56" s="103" t="s">
        <v>217</v>
      </c>
      <c r="C56" s="217" t="s">
        <v>217</v>
      </c>
      <c r="D56" s="218"/>
      <c r="E56" s="218"/>
      <c r="F56" s="219"/>
      <c r="G56" s="112"/>
      <c r="H56" s="134">
        <f>SUM(H54)</f>
        <v>91592.87</v>
      </c>
      <c r="I56" s="134">
        <v>3165.54</v>
      </c>
    </row>
    <row r="57" spans="1:9" ht="15.75">
      <c r="A57" s="100" t="s">
        <v>69</v>
      </c>
      <c r="B57" s="113" t="s">
        <v>257</v>
      </c>
      <c r="C57" s="214" t="s">
        <v>257</v>
      </c>
      <c r="D57" s="215"/>
      <c r="E57" s="215"/>
      <c r="F57" s="216"/>
      <c r="G57" s="98"/>
      <c r="H57" s="134"/>
      <c r="I57" s="134"/>
    </row>
    <row r="58" spans="1:9" ht="15.75">
      <c r="A58" s="100" t="s">
        <v>71</v>
      </c>
      <c r="B58" s="113" t="s">
        <v>258</v>
      </c>
      <c r="C58" s="214" t="s">
        <v>258</v>
      </c>
      <c r="D58" s="215"/>
      <c r="E58" s="215"/>
      <c r="F58" s="216"/>
      <c r="G58" s="98"/>
      <c r="H58" s="134"/>
      <c r="I58" s="134"/>
    </row>
    <row r="59" spans="1:9" ht="12.75">
      <c r="A59" s="104"/>
      <c r="B59" s="104"/>
      <c r="C59" s="104"/>
      <c r="D59" s="104"/>
      <c r="G59" s="114"/>
      <c r="H59" s="114"/>
      <c r="I59" s="114"/>
    </row>
    <row r="60" spans="1:9" ht="15" customHeight="1">
      <c r="A60" s="194" t="s">
        <v>36</v>
      </c>
      <c r="B60" s="194"/>
      <c r="C60" s="194"/>
      <c r="D60" s="194"/>
      <c r="E60" s="194"/>
      <c r="F60" s="194"/>
      <c r="G60" s="105" t="s">
        <v>49</v>
      </c>
      <c r="H60" s="191" t="s">
        <v>37</v>
      </c>
      <c r="I60" s="191"/>
    </row>
    <row r="61" spans="1:9" s="96" customFormat="1" ht="15" customHeight="1">
      <c r="A61" s="193" t="s">
        <v>50</v>
      </c>
      <c r="B61" s="193"/>
      <c r="C61" s="193"/>
      <c r="D61" s="193"/>
      <c r="E61" s="193"/>
      <c r="F61" s="193"/>
      <c r="G61" s="107" t="s">
        <v>51</v>
      </c>
      <c r="H61" s="192" t="s">
        <v>144</v>
      </c>
      <c r="I61" s="192"/>
    </row>
    <row r="62" spans="1:9" s="96" customFormat="1" ht="15" customHeight="1">
      <c r="A62" s="106"/>
      <c r="B62" s="106"/>
      <c r="C62" s="106"/>
      <c r="D62" s="106"/>
      <c r="E62" s="106"/>
      <c r="F62" s="106"/>
      <c r="G62" s="106"/>
      <c r="H62" s="108"/>
      <c r="I62" s="108"/>
    </row>
    <row r="63" spans="1:9" ht="12.75" customHeight="1">
      <c r="A63" s="190" t="s">
        <v>38</v>
      </c>
      <c r="B63" s="190"/>
      <c r="C63" s="190"/>
      <c r="D63" s="190"/>
      <c r="E63" s="190"/>
      <c r="F63" s="190"/>
      <c r="G63" s="115" t="s">
        <v>260</v>
      </c>
      <c r="H63" s="187" t="s">
        <v>39</v>
      </c>
      <c r="I63" s="187"/>
    </row>
    <row r="64" spans="1:9" ht="12.75">
      <c r="A64" s="189" t="s">
        <v>261</v>
      </c>
      <c r="B64" s="189"/>
      <c r="C64" s="189"/>
      <c r="D64" s="189"/>
      <c r="E64" s="189"/>
      <c r="F64" s="189"/>
      <c r="G64" s="109" t="s">
        <v>262</v>
      </c>
      <c r="H64" s="188" t="s">
        <v>144</v>
      </c>
      <c r="I64" s="188"/>
    </row>
  </sheetData>
  <sheetProtection/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C49:F49"/>
    <mergeCell ref="C50:F50"/>
    <mergeCell ref="C45:F45"/>
    <mergeCell ref="C46:F46"/>
    <mergeCell ref="C47:F47"/>
    <mergeCell ref="A20:B20"/>
    <mergeCell ref="C20:F20"/>
    <mergeCell ref="C21:F21"/>
    <mergeCell ref="C22:F22"/>
    <mergeCell ref="C23:F23"/>
    <mergeCell ref="A14:I14"/>
    <mergeCell ref="A15:I15"/>
    <mergeCell ref="A17:I17"/>
    <mergeCell ref="A18:I18"/>
    <mergeCell ref="A19:I19"/>
    <mergeCell ref="C48:F48"/>
    <mergeCell ref="C26:F26"/>
    <mergeCell ref="C27:F27"/>
    <mergeCell ref="C28:F28"/>
    <mergeCell ref="C29:F29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C24:F24"/>
    <mergeCell ref="C25:F25"/>
    <mergeCell ref="C34:F34"/>
    <mergeCell ref="C35:F35"/>
    <mergeCell ref="C36:F36"/>
    <mergeCell ref="C37:F37"/>
    <mergeCell ref="C30:F30"/>
    <mergeCell ref="C31:F31"/>
    <mergeCell ref="C32:F32"/>
    <mergeCell ref="C33:F33"/>
    <mergeCell ref="C42:F42"/>
    <mergeCell ref="C43:F43"/>
    <mergeCell ref="C44:F44"/>
    <mergeCell ref="C38:F38"/>
    <mergeCell ref="C39:F39"/>
    <mergeCell ref="C40:F40"/>
    <mergeCell ref="C41:F41"/>
    <mergeCell ref="H63:I63"/>
    <mergeCell ref="H64:I64"/>
    <mergeCell ref="A64:F64"/>
    <mergeCell ref="A63:F63"/>
    <mergeCell ref="H60:I60"/>
    <mergeCell ref="H61:I61"/>
    <mergeCell ref="A61:F61"/>
    <mergeCell ref="A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Normal="80" zoomScaleSheetLayoutView="100" zoomScalePageLayoutView="0" workbookViewId="0" topLeftCell="C1">
      <selection activeCell="K9" sqref="K9"/>
    </sheetView>
  </sheetViews>
  <sheetFormatPr defaultColWidth="9.140625" defaultRowHeight="12.75"/>
  <cols>
    <col min="1" max="1" width="6.00390625" style="122" customWidth="1"/>
    <col min="2" max="2" width="32.8515625" style="116" customWidth="1"/>
    <col min="3" max="4" width="15.7109375" style="116" customWidth="1"/>
    <col min="5" max="5" width="16.28125" style="116" customWidth="1"/>
    <col min="6" max="10" width="15.7109375" style="116" customWidth="1"/>
    <col min="11" max="11" width="13.140625" style="116" customWidth="1"/>
    <col min="12" max="13" width="15.7109375" style="116" customWidth="1"/>
    <col min="14" max="16384" width="9.140625" style="116" customWidth="1"/>
  </cols>
  <sheetData>
    <row r="1" spans="9:11" ht="15">
      <c r="I1" s="123"/>
      <c r="J1" s="123"/>
      <c r="K1" s="123"/>
    </row>
    <row r="2" ht="15">
      <c r="I2" s="116" t="s">
        <v>11</v>
      </c>
    </row>
    <row r="3" ht="15">
      <c r="I3" s="116" t="s">
        <v>12</v>
      </c>
    </row>
    <row r="4" ht="15">
      <c r="E4" s="145" t="s">
        <v>267</v>
      </c>
    </row>
    <row r="5" spans="1:13" ht="15">
      <c r="A5" s="230" t="s">
        <v>13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13" ht="15">
      <c r="A6" s="230" t="s">
        <v>22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</row>
    <row r="8" spans="1:13" ht="15">
      <c r="A8" s="230" t="s">
        <v>0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</row>
    <row r="9" ht="15">
      <c r="K9" s="140">
        <v>42551</v>
      </c>
    </row>
    <row r="10" spans="1:13" ht="15">
      <c r="A10" s="229" t="s">
        <v>53</v>
      </c>
      <c r="B10" s="229" t="s">
        <v>1</v>
      </c>
      <c r="C10" s="229" t="s">
        <v>2</v>
      </c>
      <c r="D10" s="229" t="s">
        <v>52</v>
      </c>
      <c r="E10" s="229"/>
      <c r="F10" s="229"/>
      <c r="G10" s="229"/>
      <c r="H10" s="229"/>
      <c r="I10" s="229"/>
      <c r="J10" s="232"/>
      <c r="K10" s="232"/>
      <c r="L10" s="229"/>
      <c r="M10" s="229" t="s">
        <v>3</v>
      </c>
    </row>
    <row r="11" spans="1:13" ht="123" customHeight="1">
      <c r="A11" s="229"/>
      <c r="B11" s="229"/>
      <c r="C11" s="229"/>
      <c r="D11" s="117" t="s">
        <v>23</v>
      </c>
      <c r="E11" s="118" t="s">
        <v>21</v>
      </c>
      <c r="F11" s="117" t="s">
        <v>24</v>
      </c>
      <c r="G11" s="117" t="s">
        <v>4</v>
      </c>
      <c r="H11" s="117" t="s">
        <v>25</v>
      </c>
      <c r="I11" s="124" t="s">
        <v>14</v>
      </c>
      <c r="J11" s="117" t="s">
        <v>5</v>
      </c>
      <c r="K11" s="118" t="s">
        <v>6</v>
      </c>
      <c r="L11" s="125" t="s">
        <v>15</v>
      </c>
      <c r="M11" s="229"/>
    </row>
    <row r="12" spans="1:13" ht="15">
      <c r="A12" s="126">
        <v>1</v>
      </c>
      <c r="B12" s="126">
        <v>2</v>
      </c>
      <c r="C12" s="126">
        <v>3</v>
      </c>
      <c r="D12" s="126">
        <v>4</v>
      </c>
      <c r="E12" s="126">
        <v>5</v>
      </c>
      <c r="F12" s="127">
        <v>6</v>
      </c>
      <c r="G12" s="127">
        <v>6</v>
      </c>
      <c r="H12" s="127">
        <v>8</v>
      </c>
      <c r="I12" s="127">
        <v>9</v>
      </c>
      <c r="J12" s="127">
        <v>10</v>
      </c>
      <c r="K12" s="128">
        <v>11</v>
      </c>
      <c r="L12" s="127">
        <v>12</v>
      </c>
      <c r="M12" s="127">
        <v>13</v>
      </c>
    </row>
    <row r="13" spans="1:13" ht="71.25">
      <c r="A13" s="117" t="s">
        <v>54</v>
      </c>
      <c r="B13" s="129" t="s">
        <v>16</v>
      </c>
      <c r="C13" s="117">
        <v>2664.55</v>
      </c>
      <c r="D13" s="117">
        <f>SUM(D14:D15)</f>
        <v>184263.01</v>
      </c>
      <c r="E13" s="117">
        <f aca="true" t="shared" si="0" ref="E13:L13">SUM(E15+E14)</f>
        <v>0</v>
      </c>
      <c r="F13" s="117">
        <f t="shared" si="0"/>
        <v>54.2</v>
      </c>
      <c r="G13" s="117">
        <f t="shared" si="0"/>
        <v>0</v>
      </c>
      <c r="H13" s="117">
        <f t="shared" si="0"/>
        <v>0</v>
      </c>
      <c r="I13" s="117">
        <f>SUM(I14:I15)</f>
        <v>-184419.84</v>
      </c>
      <c r="J13" s="117">
        <f t="shared" si="0"/>
        <v>0</v>
      </c>
      <c r="K13" s="117">
        <f t="shared" si="0"/>
        <v>0</v>
      </c>
      <c r="L13" s="117">
        <f t="shared" si="0"/>
        <v>0</v>
      </c>
      <c r="M13" s="117">
        <f>SUM(C13:I13)</f>
        <v>2561.920000000013</v>
      </c>
    </row>
    <row r="14" spans="1:13" ht="15" customHeight="1">
      <c r="A14" s="119" t="s">
        <v>40</v>
      </c>
      <c r="B14" s="120" t="s">
        <v>7</v>
      </c>
      <c r="C14" s="119">
        <v>2664.55</v>
      </c>
      <c r="D14" s="119">
        <v>9298.67</v>
      </c>
      <c r="E14" s="119"/>
      <c r="F14" s="119">
        <v>54.2</v>
      </c>
      <c r="G14" s="119"/>
      <c r="H14" s="119"/>
      <c r="I14" s="119">
        <v>-9455.5</v>
      </c>
      <c r="J14" s="119"/>
      <c r="K14" s="119"/>
      <c r="L14" s="119"/>
      <c r="M14" s="119">
        <f>SUM(C14:I14)</f>
        <v>2561.920000000002</v>
      </c>
    </row>
    <row r="15" spans="1:13" ht="15" customHeight="1">
      <c r="A15" s="119" t="s">
        <v>41</v>
      </c>
      <c r="B15" s="120" t="s">
        <v>8</v>
      </c>
      <c r="C15" s="119"/>
      <c r="D15" s="119">
        <v>174964.34</v>
      </c>
      <c r="E15" s="119"/>
      <c r="F15" s="119"/>
      <c r="G15" s="119"/>
      <c r="H15" s="119"/>
      <c r="I15" s="119">
        <v>-174964.34</v>
      </c>
      <c r="J15" s="119"/>
      <c r="K15" s="119"/>
      <c r="L15" s="119"/>
      <c r="M15" s="119"/>
    </row>
    <row r="16" spans="1:13" ht="89.25" customHeight="1">
      <c r="A16" s="117" t="s">
        <v>55</v>
      </c>
      <c r="B16" s="129" t="s">
        <v>17</v>
      </c>
      <c r="C16" s="137">
        <v>495113.69</v>
      </c>
      <c r="D16" s="117">
        <f>SUM(D17:D18)</f>
        <v>113048.91</v>
      </c>
      <c r="E16" s="117">
        <f aca="true" t="shared" si="1" ref="E16:L16">SUM(E17:E18)</f>
        <v>0</v>
      </c>
      <c r="F16" s="117">
        <f t="shared" si="1"/>
        <v>0</v>
      </c>
      <c r="G16" s="117">
        <f t="shared" si="1"/>
        <v>0</v>
      </c>
      <c r="H16" s="117">
        <f t="shared" si="1"/>
        <v>0</v>
      </c>
      <c r="I16" s="117">
        <f>SUM(I17:I18)</f>
        <v>-120594.92</v>
      </c>
      <c r="J16" s="117">
        <f t="shared" si="1"/>
        <v>0</v>
      </c>
      <c r="K16" s="117">
        <f t="shared" si="1"/>
        <v>0</v>
      </c>
      <c r="L16" s="117">
        <f t="shared" si="1"/>
        <v>0</v>
      </c>
      <c r="M16" s="137">
        <f>SUM(C16:L16)</f>
        <v>487567.68</v>
      </c>
    </row>
    <row r="17" spans="1:13" ht="15" customHeight="1">
      <c r="A17" s="119" t="s">
        <v>26</v>
      </c>
      <c r="B17" s="120" t="s">
        <v>7</v>
      </c>
      <c r="C17" s="119">
        <v>495113.69</v>
      </c>
      <c r="D17" s="119">
        <v>529.46</v>
      </c>
      <c r="E17" s="119"/>
      <c r="F17" s="119"/>
      <c r="G17" s="119"/>
      <c r="H17" s="119"/>
      <c r="I17" s="119">
        <v>-8075.47</v>
      </c>
      <c r="J17" s="119"/>
      <c r="K17" s="119"/>
      <c r="L17" s="119"/>
      <c r="M17" s="136">
        <f>SUM(C17:I17)</f>
        <v>487567.68000000005</v>
      </c>
    </row>
    <row r="18" spans="1:13" ht="15" customHeight="1">
      <c r="A18" s="119" t="s">
        <v>27</v>
      </c>
      <c r="B18" s="120" t="s">
        <v>8</v>
      </c>
      <c r="C18" s="119"/>
      <c r="D18" s="119">
        <v>112519.45</v>
      </c>
      <c r="E18" s="119"/>
      <c r="F18" s="119"/>
      <c r="G18" s="119"/>
      <c r="H18" s="119"/>
      <c r="I18" s="136">
        <v>-112519.45</v>
      </c>
      <c r="J18" s="119"/>
      <c r="K18" s="119"/>
      <c r="L18" s="119"/>
      <c r="M18" s="136"/>
    </row>
    <row r="19" spans="1:13" ht="114.75" customHeight="1">
      <c r="A19" s="117" t="s">
        <v>57</v>
      </c>
      <c r="B19" s="129" t="s">
        <v>18</v>
      </c>
      <c r="C19" s="137">
        <v>3281.78</v>
      </c>
      <c r="D19" s="137">
        <f aca="true" t="shared" si="2" ref="D19:L19">SUM(D21+D20)</f>
        <v>0</v>
      </c>
      <c r="E19" s="137">
        <f t="shared" si="2"/>
        <v>0</v>
      </c>
      <c r="F19" s="137">
        <f t="shared" si="2"/>
        <v>10.19</v>
      </c>
      <c r="G19" s="137">
        <f t="shared" si="2"/>
        <v>0</v>
      </c>
      <c r="H19" s="137">
        <f t="shared" si="2"/>
        <v>0</v>
      </c>
      <c r="I19" s="137">
        <f t="shared" si="2"/>
        <v>-665.7</v>
      </c>
      <c r="J19" s="137">
        <f t="shared" si="2"/>
        <v>0</v>
      </c>
      <c r="K19" s="137">
        <f t="shared" si="2"/>
        <v>0</v>
      </c>
      <c r="L19" s="137">
        <f t="shared" si="2"/>
        <v>0</v>
      </c>
      <c r="M19" s="137">
        <f>SUM(C19:L19)</f>
        <v>2626.2700000000004</v>
      </c>
    </row>
    <row r="20" spans="1:13" ht="15" customHeight="1">
      <c r="A20" s="119" t="s">
        <v>42</v>
      </c>
      <c r="B20" s="120" t="s">
        <v>7</v>
      </c>
      <c r="C20" s="119">
        <v>3281.78</v>
      </c>
      <c r="D20" s="119"/>
      <c r="E20" s="119"/>
      <c r="F20" s="119">
        <v>10.19</v>
      </c>
      <c r="G20" s="119"/>
      <c r="H20" s="119"/>
      <c r="I20" s="119">
        <v>-665.7</v>
      </c>
      <c r="J20" s="119"/>
      <c r="K20" s="119"/>
      <c r="L20" s="119"/>
      <c r="M20" s="119">
        <f>SUM(C20:L20)</f>
        <v>2626.2700000000004</v>
      </c>
    </row>
    <row r="21" spans="1:13" ht="15" customHeight="1">
      <c r="A21" s="119" t="s">
        <v>28</v>
      </c>
      <c r="B21" s="120" t="s">
        <v>8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</row>
    <row r="22" spans="1:13" ht="15" customHeight="1">
      <c r="A22" s="117" t="s">
        <v>58</v>
      </c>
      <c r="B22" s="129" t="s">
        <v>9</v>
      </c>
      <c r="C22" s="137">
        <v>5614.86</v>
      </c>
      <c r="D22" s="117">
        <f>SUM(D24+D23)</f>
        <v>144.41</v>
      </c>
      <c r="E22" s="117">
        <f aca="true" t="shared" si="3" ref="E22:L22">SUM(E24+E23)</f>
        <v>0</v>
      </c>
      <c r="F22" s="117">
        <f t="shared" si="3"/>
        <v>0</v>
      </c>
      <c r="G22" s="117">
        <f t="shared" si="3"/>
        <v>0</v>
      </c>
      <c r="H22" s="117">
        <f t="shared" si="3"/>
        <v>0</v>
      </c>
      <c r="I22" s="117">
        <f t="shared" si="3"/>
        <v>-598.62</v>
      </c>
      <c r="J22" s="117">
        <f t="shared" si="3"/>
        <v>0</v>
      </c>
      <c r="K22" s="117">
        <f t="shared" si="3"/>
        <v>0</v>
      </c>
      <c r="L22" s="117">
        <f t="shared" si="3"/>
        <v>0</v>
      </c>
      <c r="M22" s="137">
        <f>SUM(C22:L22)</f>
        <v>5160.65</v>
      </c>
    </row>
    <row r="23" spans="1:13" ht="15" customHeight="1">
      <c r="A23" s="119" t="s">
        <v>43</v>
      </c>
      <c r="B23" s="120" t="s">
        <v>7</v>
      </c>
      <c r="C23" s="119">
        <v>3262.91</v>
      </c>
      <c r="D23" s="119"/>
      <c r="E23" s="119"/>
      <c r="F23" s="119"/>
      <c r="G23" s="119"/>
      <c r="H23" s="119"/>
      <c r="I23" s="119">
        <v>-598.62</v>
      </c>
      <c r="J23" s="119"/>
      <c r="K23" s="119"/>
      <c r="L23" s="119"/>
      <c r="M23" s="119">
        <f>SUM(C23:I23)</f>
        <v>2664.29</v>
      </c>
    </row>
    <row r="24" spans="1:13" ht="15" customHeight="1">
      <c r="A24" s="119" t="s">
        <v>44</v>
      </c>
      <c r="B24" s="120" t="s">
        <v>8</v>
      </c>
      <c r="C24" s="119">
        <v>2351.95</v>
      </c>
      <c r="D24" s="119">
        <v>144.41</v>
      </c>
      <c r="E24" s="119"/>
      <c r="F24" s="119"/>
      <c r="G24" s="119"/>
      <c r="H24" s="119"/>
      <c r="I24" s="119"/>
      <c r="J24" s="119"/>
      <c r="K24" s="119"/>
      <c r="L24" s="119"/>
      <c r="M24" s="119">
        <f>SUM(C24:I24)</f>
        <v>2496.3599999999997</v>
      </c>
    </row>
    <row r="25" spans="1:13" ht="15" customHeight="1">
      <c r="A25" s="117" t="s">
        <v>59</v>
      </c>
      <c r="B25" s="129" t="s">
        <v>10</v>
      </c>
      <c r="C25" s="137">
        <v>506674.88</v>
      </c>
      <c r="D25" s="137">
        <f>SUM(D16,D22,D13)</f>
        <v>297456.33</v>
      </c>
      <c r="E25" s="137">
        <f aca="true" t="shared" si="4" ref="E25:L25">SUM(E22,E19,E16,E13,)</f>
        <v>0</v>
      </c>
      <c r="F25" s="137">
        <f>SUM(F13,F19)</f>
        <v>64.39</v>
      </c>
      <c r="G25" s="137">
        <f t="shared" si="4"/>
        <v>0</v>
      </c>
      <c r="H25" s="137">
        <f t="shared" si="4"/>
        <v>0</v>
      </c>
      <c r="I25" s="137">
        <f>SUM(I13,I16,I19,I22)</f>
        <v>-306279.08</v>
      </c>
      <c r="J25" s="137">
        <f t="shared" si="4"/>
        <v>0</v>
      </c>
      <c r="K25" s="137">
        <f t="shared" si="4"/>
        <v>0</v>
      </c>
      <c r="L25" s="137">
        <f t="shared" si="4"/>
        <v>0</v>
      </c>
      <c r="M25" s="137">
        <f>SUM(C25:I25)</f>
        <v>497916.51999999996</v>
      </c>
    </row>
    <row r="26" spans="1:13" s="121" customFormat="1" ht="15">
      <c r="A26" s="227" t="s">
        <v>19</v>
      </c>
      <c r="B26" s="228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</row>
    <row r="27" ht="15">
      <c r="D27" s="116" t="s">
        <v>20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Admin</cp:lastModifiedBy>
  <cp:lastPrinted>2018-01-29T14:16:50Z</cp:lastPrinted>
  <dcterms:created xsi:type="dcterms:W3CDTF">2013-02-01T07:28:35Z</dcterms:created>
  <dcterms:modified xsi:type="dcterms:W3CDTF">2018-01-29T14:31:52Z</dcterms:modified>
  <cp:category/>
  <cp:version/>
  <cp:contentType/>
  <cp:contentStatus/>
</cp:coreProperties>
</file>